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20.5\общая папка\Экономист Бондаренко Людмила\Планы ФХД 2026\01.07.2026 планы ФХД(  пока не действующие)\ДШИ №3\"/>
    </mc:Choice>
  </mc:AlternateContent>
  <bookViews>
    <workbookView xWindow="0" yWindow="0" windowWidth="28770" windowHeight="1237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выплаты'!$A$108</definedName>
    <definedName name="IS_DOCUMENT" localSheetId="1">'ФХД_ Сведения по выплатам на з'!$A$37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Z24" i="2" l="1"/>
  <c r="L96" i="1"/>
  <c r="L67" i="1"/>
  <c r="L63" i="1"/>
  <c r="L98" i="1" l="1"/>
  <c r="CZ13" i="2" l="1"/>
  <c r="L28" i="1" l="1"/>
  <c r="M43" i="1" l="1"/>
  <c r="N43" i="1"/>
  <c r="M34" i="1"/>
  <c r="N34" i="1"/>
  <c r="M30" i="1"/>
  <c r="N30" i="1"/>
  <c r="L34" i="1"/>
  <c r="L43" i="1"/>
  <c r="L30" i="1" l="1"/>
  <c r="N31" i="1"/>
  <c r="M31" i="1"/>
  <c r="L31" i="1"/>
  <c r="DB13" i="2" l="1"/>
  <c r="DA13" i="2"/>
  <c r="N96" i="1"/>
  <c r="M96" i="1"/>
  <c r="N98" i="1"/>
  <c r="M98" i="1"/>
  <c r="N67" i="1"/>
  <c r="M67" i="1"/>
  <c r="N63" i="1"/>
  <c r="M63" i="1"/>
  <c r="DB23" i="2" l="1"/>
  <c r="DA23" i="2"/>
  <c r="DB12" i="2" l="1"/>
  <c r="DA12" i="2"/>
  <c r="DA11" i="2" s="1"/>
  <c r="DA7" i="2" s="1"/>
  <c r="CZ12" i="2"/>
  <c r="DB11" i="2"/>
  <c r="DB7" i="2" s="1"/>
  <c r="N80" i="1"/>
  <c r="M80" i="1"/>
  <c r="L80" i="1"/>
  <c r="DB26" i="2" l="1"/>
  <c r="DB27" i="2"/>
  <c r="DA26" i="2"/>
  <c r="DA27" i="2"/>
  <c r="CZ23" i="2"/>
  <c r="CZ11" i="2" s="1"/>
  <c r="CZ7" i="2" s="1"/>
  <c r="CZ26" i="2" l="1"/>
  <c r="CZ27" i="2"/>
  <c r="M66" i="1"/>
  <c r="M62" i="1" s="1"/>
  <c r="N66" i="1"/>
  <c r="N62" i="1" s="1"/>
  <c r="L66" i="1"/>
  <c r="L62" i="1" s="1"/>
  <c r="M93" i="1"/>
  <c r="N93" i="1"/>
  <c r="L93" i="1"/>
  <c r="N61" i="1" l="1"/>
  <c r="M61" i="1"/>
  <c r="L61" i="1"/>
</calcChain>
</file>

<file path=xl/sharedStrings.xml><?xml version="1.0" encoding="utf-8"?>
<sst xmlns="http://schemas.openxmlformats.org/spreadsheetml/2006/main" count="891" uniqueCount="358">
  <si>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</si>
  <si>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</si>
  <si>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</si>
  <si>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</si>
  <si>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</si>
  <si>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управление культуры администрации Старооскольского городского округа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</si>
  <si>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</si>
  <si>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</si>
  <si>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</si>
  <si>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</si>
  <si>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</si>
  <si>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</si>
  <si>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</si>
  <si>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</si>
  <si>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</si>
  <si>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</si>
  <si>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</si>
  <si>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</si>
  <si>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</si>
  <si>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</si>
  <si>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</si>
  <si>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</si>
  <si>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</si>
  <si>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</si>
  <si>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</si>
  <si>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</si>
  <si>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</si>
  <si>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</si>
  <si>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</si>
  <si>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</si>
  <si>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</si>
  <si>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</si>
  <si>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</si>
  <si>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</si>
  <si>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</si>
  <si>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</si>
  <si>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</si>
  <si>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</si>
  <si>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</si>
  <si>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</si>
  <si>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</si>
  <si>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</si>
  <si>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</si>
  <si>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</si>
  <si>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</si>
  <si>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</si>
  <si>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</si>
  <si>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</si>
  <si>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управление культуры администрации  Старооскольского городского округа Белгородской области</t>
  </si>
  <si>
    <t>14301242</t>
  </si>
  <si>
    <t>872</t>
  </si>
  <si>
    <t>14302064</t>
  </si>
  <si>
    <t>3128036422</t>
  </si>
  <si>
    <t>312801001</t>
  </si>
  <si>
    <t>Аналитическая группа</t>
  </si>
  <si>
    <t>11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</si>
  <si>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</si>
  <si>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</si>
  <si>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</si>
  <si>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</si>
  <si>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</si>
  <si>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</si>
  <si>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</si>
  <si>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</si>
  <si>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</si>
  <si>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</si>
  <si>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87207030000000000</t>
  </si>
  <si>
    <t>121</t>
  </si>
  <si>
    <t>в том числе:</t>
  </si>
  <si>
    <t xml:space="preserve">        Доходы от операционной аренды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</si>
  <si>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</si>
  <si>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</si>
  <si>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</si>
  <si>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</si>
  <si>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</si>
  <si>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</si>
  <si>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87207030230222100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</si>
  <si>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</si>
  <si>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</si>
  <si>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</si>
  <si>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</si>
  <si>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</si>
  <si>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</si>
  <si>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</si>
  <si>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</si>
  <si>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Доходы от штрафов, пеней, иных сумм принудительного изъятия, всего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</si>
  <si>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</si>
  <si>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</si>
  <si>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</si>
  <si>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</si>
  <si>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</si>
  <si>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</si>
  <si>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</si>
  <si>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</si>
  <si>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</si>
  <si>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</si>
  <si>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</si>
  <si>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</si>
  <si>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</si>
  <si>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 xml:space="preserve">        Целевые субсидии</t>
  </si>
  <si>
    <t>1510</t>
  </si>
  <si>
    <t xml:space="preserve">        Субсидии на осуществление капитальных вложений</t>
  </si>
  <si>
    <t>1520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</si>
  <si>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</si>
  <si>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</si>
  <si>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</si>
  <si>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</si>
  <si>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</si>
  <si>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</si>
  <si>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</si>
  <si>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</si>
  <si>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Поступление финансовых активов, всего</t>
  </si>
  <si>
    <t>Поступления от доходов, всего</t>
  </si>
  <si>
    <t xml:space="preserve">    Доходы от операций с активами, всего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</si>
  <si>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</si>
  <si>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</si>
  <si>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</si>
  <si>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</si>
  <si>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</si>
  <si>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</si>
  <si>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</si>
  <si>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0703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</si>
  <si>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</si>
  <si>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</si>
  <si>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</si>
  <si>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</si>
  <si>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</si>
  <si>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</si>
  <si>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</si>
  <si>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</si>
  <si>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</si>
  <si>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</si>
  <si>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</si>
  <si>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</si>
  <si>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</si>
  <si>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</si>
  <si>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</si>
  <si>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</si>
  <si>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</si>
  <si>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</si>
  <si>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</si>
  <si>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</si>
  <si>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</si>
  <si>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</si>
  <si>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</si>
  <si>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</si>
  <si>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</si>
  <si>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</si>
  <si>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</si>
  <si>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</si>
  <si>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</si>
  <si>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</si>
  <si>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</si>
  <si>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</si>
  <si>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</si>
  <si>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</si>
  <si>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</si>
  <si>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</si>
  <si>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</si>
  <si>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</si>
  <si>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</si>
  <si>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</si>
  <si>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</si>
  <si>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</si>
  <si>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</si>
  <si>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</si>
  <si>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</si>
  <si>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</si>
  <si>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</si>
  <si>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</si>
  <si>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</si>
  <si>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</si>
  <si>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</si>
  <si>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</si>
  <si>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</si>
  <si>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</si>
  <si>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</si>
  <si>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</si>
  <si>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</si>
  <si>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</si>
  <si>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</si>
  <si>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</si>
  <si>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</si>
  <si>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</si>
  <si>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</si>
  <si>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</si>
  <si>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</si>
  <si>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</si>
  <si>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</si>
  <si>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</si>
  <si>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</si>
  <si>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</si>
  <si>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</si>
  <si>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</si>
  <si>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</si>
  <si>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</si>
  <si>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</si>
  <si>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</si>
  <si>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</si>
  <si>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</si>
  <si>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</si>
  <si>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</si>
  <si>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</si>
  <si>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</si>
  <si>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</si>
  <si>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</si>
  <si>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</si>
  <si>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</si>
  <si>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</si>
  <si>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</si>
  <si>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</si>
  <si>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</si>
  <si>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</si>
  <si>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</si>
  <si>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</si>
  <si>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</si>
  <si>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</si>
  <si>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</si>
  <si>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</si>
  <si>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</si>
  <si>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</si>
  <si>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</si>
  <si>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</si>
  <si>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</si>
  <si>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2670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</si>
  <si>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</si>
  <si>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</si>
  <si>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2671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</si>
  <si>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</si>
  <si>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</si>
  <si>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2672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</si>
  <si>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</si>
  <si>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</si>
  <si>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</si>
  <si>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</si>
  <si>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</si>
  <si>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</si>
  <si>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</si>
  <si>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</si>
  <si>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</si>
  <si>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189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</si>
  <si>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</si>
  <si>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</si>
  <si>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</si>
  <si>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</si>
  <si>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</si>
  <si>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</si>
  <si>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610</t>
  </si>
  <si>
    <t>из них:
возврат в бюджет средств субсидии</t>
  </si>
  <si>
    <t>4010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</si>
  <si>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</si>
  <si>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</si>
  <si>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</si>
  <si>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</si>
  <si>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</si>
  <si>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</si>
  <si>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</si>
  <si>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</si>
  <si>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</si>
  <si>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</si>
  <si>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</si>
  <si>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</si>
  <si>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</si>
  <si>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26200</t>
  </si>
  <si>
    <t>1.1</t>
  </si>
  <si>
    <t xml:space="preserve"> Оплата работ, услуг по содержанию имущества в рамках благоустройства территорий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</si>
  <si>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</si>
  <si>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</si>
  <si>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</si>
  <si>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</si>
  <si>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</si>
  <si>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</si>
  <si>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</si>
  <si>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</si>
  <si>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</si>
  <si>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</si>
  <si>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</si>
  <si>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</si>
  <si>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</si>
  <si>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</si>
  <si>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</si>
  <si>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</si>
  <si>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</si>
  <si>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</si>
  <si>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</si>
  <si>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</si>
  <si>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</si>
  <si>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</si>
  <si>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</si>
  <si>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 &lt;10.1&gt;</t>
  </si>
  <si>
    <t>26421.1</t>
  </si>
  <si>
    <t>023A255194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</si>
  <si>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</si>
  <si>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</si>
  <si>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</si>
  <si>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</si>
  <si>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</si>
  <si>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</si>
  <si>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</si>
  <si>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</si>
  <si>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</si>
  <si>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</si>
  <si>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</si>
  <si>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</si>
  <si>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</si>
  <si>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</si>
  <si>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</si>
  <si>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</si>
  <si>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</si>
  <si>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</si>
  <si>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</si>
  <si>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1.5</t>
  </si>
  <si>
    <t xml:space="preserve"> 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</si>
  <si>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</si>
  <si>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1.5.1</t>
  </si>
  <si>
    <t xml:space="preserve">  В том числе по году начала закупки</t>
  </si>
  <si>
    <t>26510</t>
  </si>
  <si>
    <t>1.6</t>
  </si>
  <si>
    <t xml:space="preserve"> 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</si>
  <si>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</si>
  <si>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1.6.1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</si>
  <si>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</si>
  <si>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</si>
  <si>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</si>
  <si>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</si>
  <si>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</si>
  <si>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</si>
  <si>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</si>
  <si>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</si>
  <si>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</si>
  <si>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</si>
  <si>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Начальник управления культуры администрации Старооскольского городского округа</t>
  </si>
  <si>
    <t>СОГЛАСОВАНО</t>
  </si>
  <si>
    <t>(наименование должности уполномоченного лица органа-учредителя)</t>
  </si>
  <si>
    <t>____________________</t>
  </si>
  <si>
    <t xml:space="preserve">                        (подпись)                            (расшифровка подписи)</t>
  </si>
  <si>
    <t>Уникальный код</t>
  </si>
  <si>
    <t>на 2026 г</t>
  </si>
  <si>
    <t>муниципальное бюджетное учреждение дополнительного образования "Детская  школа искусств № 3"</t>
  </si>
  <si>
    <t>Заместитель начальника отдела планирования и анализа ФХД</t>
  </si>
  <si>
    <t>Костина Л.Н.</t>
  </si>
  <si>
    <t>44-52-16</t>
  </si>
  <si>
    <t>Директор</t>
  </si>
  <si>
    <t>Жигунова Т.П.</t>
  </si>
  <si>
    <t>на 2027 г</t>
  </si>
  <si>
    <t>Единица измерения:  руб.</t>
  </si>
  <si>
    <r>
      <t xml:space="preserve">____________      </t>
    </r>
    <r>
      <rPr>
        <u/>
        <sz val="7"/>
        <color indexed="8"/>
        <rFont val="Times New Roman"/>
        <family val="1"/>
        <charset val="204"/>
      </rPr>
      <t xml:space="preserve">  Ю.В.Максимова</t>
    </r>
  </si>
  <si>
    <t>Максимова Ю.В.</t>
  </si>
  <si>
    <t>План финансово-хозяйственной деятельности на 2026 г.</t>
  </si>
  <si>
    <t>и плановый период 2027 и 2028 годов</t>
  </si>
  <si>
    <t>на 2028 г</t>
  </si>
  <si>
    <t>2026</t>
  </si>
  <si>
    <t>01</t>
  </si>
  <si>
    <t>от "01" июля 2026г.</t>
  </si>
  <si>
    <t>"01" июля 2026г.</t>
  </si>
  <si>
    <t>01.07.2026</t>
  </si>
  <si>
    <t>июля</t>
  </si>
  <si>
    <r>
      <t>"</t>
    </r>
    <r>
      <rPr>
        <u/>
        <sz val="8"/>
        <rFont val="Times New Roman"/>
        <family val="1"/>
        <charset val="204"/>
      </rPr>
      <t>01</t>
    </r>
    <r>
      <rPr>
        <sz val="8"/>
        <rFont val="Times New Roman"/>
        <family val="1"/>
        <charset val="204"/>
      </rPr>
      <t xml:space="preserve">" </t>
    </r>
    <r>
      <rPr>
        <u/>
        <sz val="8"/>
        <rFont val="Times New Roman"/>
        <family val="1"/>
        <charset val="204"/>
      </rPr>
      <t>июля</t>
    </r>
    <r>
      <rPr>
        <sz val="8"/>
        <rFont val="Times New Roman"/>
        <family val="1"/>
        <charset val="204"/>
      </rPr>
      <t xml:space="preserve"> </t>
    </r>
    <r>
      <rPr>
        <u/>
        <sz val="8"/>
        <rFont val="Times New Roman"/>
        <family val="1"/>
        <charset val="204"/>
      </rPr>
      <t>2026г</t>
    </r>
    <r>
      <rPr>
        <sz val="8"/>
        <rFont val="Times New Roman"/>
        <family val="1"/>
        <charset val="20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</si>
</sst>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  <font>
      <u/>
      <sz val="7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8"/>
      <color indexed="8"/>
      <name val="Calibri"/>
      <family val="2"/>
      <scheme val="minor"/>
    </font>
    <font>
      <u/>
      <sz val="8"/>
      <color indexed="8"/>
      <name val="Calibri"/>
      <family val="2"/>
      <scheme val="minor"/>
    </font>
    <font>
      <sz val="8"/>
      <name val="Times New Roman"/>
      <family val="1"/>
      <charset val="204"/>
    </font>
    <font>
      <u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2" borderId="1"/>
  </cellStyleXfs>
  <cellXfs count="139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8" fillId="2" borderId="9" xfId="0" applyNumberFormat="1" applyFont="1" applyFill="1" applyBorder="1" applyAlignment="1">
      <alignment horizontal="center" vertical="top"/>
    </xf>
    <xf numFmtId="49" fontId="8" fillId="2" borderId="4" xfId="0" applyNumberFormat="1" applyFont="1" applyFill="1" applyBorder="1" applyAlignment="1">
      <alignment horizontal="center" vertical="top"/>
    </xf>
    <xf numFmtId="4" fontId="0" fillId="0" borderId="0" xfId="0" applyNumberFormat="1"/>
    <xf numFmtId="0" fontId="0" fillId="0" borderId="0" xfId="0" applyFont="1"/>
    <xf numFmtId="0" fontId="11" fillId="2" borderId="1" xfId="1" applyFont="1"/>
    <xf numFmtId="0" fontId="13" fillId="0" borderId="0" xfId="0" applyFont="1"/>
    <xf numFmtId="0" fontId="14" fillId="0" borderId="0" xfId="0" applyFont="1"/>
    <xf numFmtId="0" fontId="10" fillId="2" borderId="2" xfId="1" applyFont="1" applyBorder="1"/>
    <xf numFmtId="0" fontId="10" fillId="2" borderId="1" xfId="1" applyFont="1"/>
    <xf numFmtId="0" fontId="12" fillId="2" borderId="1" xfId="1" applyFont="1"/>
    <xf numFmtId="0" fontId="9" fillId="2" borderId="1" xfId="1"/>
    <xf numFmtId="49" fontId="1" fillId="2" borderId="26" xfId="0" applyNumberFormat="1" applyFont="1" applyFill="1" applyBorder="1" applyAlignment="1">
      <alignment horizontal="center" vertical="top"/>
    </xf>
    <xf numFmtId="0" fontId="12" fillId="2" borderId="1" xfId="1" applyFont="1" applyBorder="1"/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0" fillId="0" borderId="3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0" fillId="2" borderId="1" xfId="1" applyFont="1" applyAlignment="1">
      <alignment horizontal="center" wrapText="1"/>
    </xf>
    <xf numFmtId="0" fontId="11" fillId="2" borderId="1" xfId="1" applyFont="1" applyBorder="1" applyAlignment="1">
      <alignment horizontal="left" vertical="top" wrapText="1"/>
    </xf>
    <xf numFmtId="0" fontId="15" fillId="2" borderId="1" xfId="1" applyFont="1" applyAlignment="1">
      <alignment horizontal="left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5"/>
  <sheetViews>
    <sheetView tabSelected="1" topLeftCell="A10" workbookViewId="0">
      <selection activeCell="L61" sqref="L61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1.85546875" customWidth="1"/>
    <col min="5" max="11" width="10.7109375" hidden="1" customWidth="1"/>
    <col min="12" max="15" width="12.7109375" customWidth="1"/>
    <col min="16" max="16" width="12.42578125" bestFit="1" customWidth="1"/>
  </cols>
  <sheetData>
    <row r="1" spans="1:15" ht="15" x14ac:dyDescent="0.25"/>
    <row r="2" spans="1:15" ht="15" x14ac:dyDescent="0.25">
      <c r="N2" s="95" t="s">
        <v>0</v>
      </c>
      <c r="O2" s="95"/>
    </row>
    <row r="3" spans="1:15" ht="40.5" customHeight="1" x14ac:dyDescent="0.25">
      <c r="N3" s="96" t="s">
        <v>331</v>
      </c>
      <c r="O3" s="96"/>
    </row>
    <row r="4" spans="1:15" ht="15" x14ac:dyDescent="0.25">
      <c r="N4" s="97" t="s">
        <v>1</v>
      </c>
      <c r="O4" s="97"/>
    </row>
    <row r="5" spans="1:15" ht="19.7" customHeight="1" x14ac:dyDescent="0.25">
      <c r="N5" s="98" t="s">
        <v>5</v>
      </c>
      <c r="O5" s="98"/>
    </row>
    <row r="6" spans="1:15" ht="15" x14ac:dyDescent="0.25">
      <c r="N6" s="97" t="s">
        <v>2</v>
      </c>
      <c r="O6" s="97"/>
    </row>
    <row r="7" spans="1:15" ht="15" x14ac:dyDescent="0.25">
      <c r="N7" s="85" t="s">
        <v>346</v>
      </c>
      <c r="O7" s="85"/>
    </row>
    <row r="8" spans="1:15" ht="15" x14ac:dyDescent="0.25">
      <c r="N8" s="2" t="s">
        <v>3</v>
      </c>
      <c r="O8" s="3" t="s">
        <v>4</v>
      </c>
    </row>
    <row r="9" spans="1:15" ht="15" x14ac:dyDescent="0.25">
      <c r="N9" s="84" t="s">
        <v>354</v>
      </c>
      <c r="O9" s="84"/>
    </row>
    <row r="10" spans="1:15" ht="15" x14ac:dyDescent="0.25"/>
    <row r="11" spans="1:15" ht="12.6" customHeight="1" x14ac:dyDescent="0.25">
      <c r="A11" s="82" t="s">
        <v>348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4"/>
    </row>
    <row r="12" spans="1:15" ht="12.6" customHeight="1" x14ac:dyDescent="0.25">
      <c r="A12" s="82" t="s">
        <v>349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0" t="s">
        <v>6</v>
      </c>
    </row>
    <row r="13" spans="1:15" ht="15" x14ac:dyDescent="0.25">
      <c r="O13" s="81"/>
    </row>
    <row r="14" spans="1:15" ht="11.25" customHeight="1" x14ac:dyDescent="0.25">
      <c r="B14" s="83" t="s">
        <v>353</v>
      </c>
      <c r="C14" s="83"/>
      <c r="D14" s="83"/>
      <c r="N14" s="5" t="s">
        <v>7</v>
      </c>
      <c r="O14" s="6" t="s">
        <v>355</v>
      </c>
    </row>
    <row r="15" spans="1:15" ht="15" x14ac:dyDescent="0.25">
      <c r="A15" s="1" t="s">
        <v>8</v>
      </c>
      <c r="N15" s="5" t="s">
        <v>9</v>
      </c>
      <c r="O15" s="7" t="s">
        <v>49</v>
      </c>
    </row>
    <row r="16" spans="1:15" ht="31.5" customHeight="1" x14ac:dyDescent="0.25">
      <c r="A16" s="1" t="s">
        <v>10</v>
      </c>
      <c r="B16" s="79" t="s">
        <v>48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11</v>
      </c>
      <c r="O16" s="7" t="s">
        <v>50</v>
      </c>
    </row>
    <row r="17" spans="1:15" ht="15" x14ac:dyDescent="0.25">
      <c r="N17" s="5" t="s">
        <v>9</v>
      </c>
      <c r="O17" s="7" t="s">
        <v>51</v>
      </c>
    </row>
    <row r="18" spans="1:15" ht="15" x14ac:dyDescent="0.25">
      <c r="N18" s="5" t="s">
        <v>12</v>
      </c>
      <c r="O18" s="7" t="s">
        <v>52</v>
      </c>
    </row>
    <row r="19" spans="1:15" ht="32.25" customHeight="1" x14ac:dyDescent="0.25">
      <c r="A19" s="1" t="s">
        <v>13</v>
      </c>
      <c r="B19" s="79" t="s">
        <v>338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14</v>
      </c>
      <c r="O19" s="7" t="s">
        <v>53</v>
      </c>
    </row>
    <row r="20" spans="1:15" ht="15" x14ac:dyDescent="0.25">
      <c r="A20" s="1" t="s">
        <v>345</v>
      </c>
      <c r="N20" s="5" t="s">
        <v>15</v>
      </c>
      <c r="O20" s="8" t="s">
        <v>16</v>
      </c>
    </row>
    <row r="21" spans="1:15" ht="15" x14ac:dyDescent="0.25"/>
    <row r="22" spans="1:15" ht="15" x14ac:dyDescent="0.25">
      <c r="A22" s="89" t="s">
        <v>17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</row>
    <row r="23" spans="1:15" ht="15" x14ac:dyDescent="0.25"/>
    <row r="24" spans="1:15" ht="13.15" customHeight="1" x14ac:dyDescent="0.25">
      <c r="A24" s="90" t="s">
        <v>18</v>
      </c>
      <c r="B24" s="76" t="s">
        <v>19</v>
      </c>
      <c r="C24" s="76" t="s">
        <v>20</v>
      </c>
      <c r="D24" s="76" t="s">
        <v>21</v>
      </c>
      <c r="E24" s="76" t="s">
        <v>22</v>
      </c>
      <c r="F24" s="76" t="s">
        <v>23</v>
      </c>
      <c r="G24" s="76" t="s">
        <v>24</v>
      </c>
      <c r="H24" s="76" t="s">
        <v>25</v>
      </c>
      <c r="I24" s="76" t="s">
        <v>54</v>
      </c>
      <c r="J24" s="76" t="s">
        <v>26</v>
      </c>
      <c r="K24" s="76" t="s">
        <v>27</v>
      </c>
      <c r="L24" s="86" t="s">
        <v>28</v>
      </c>
      <c r="M24" s="87"/>
      <c r="N24" s="87"/>
      <c r="O24" s="88"/>
    </row>
    <row r="25" spans="1:15" ht="21.6" customHeight="1" x14ac:dyDescent="0.25">
      <c r="A25" s="91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9" t="s">
        <v>337</v>
      </c>
      <c r="M25" s="9" t="s">
        <v>344</v>
      </c>
      <c r="N25" s="9" t="s">
        <v>350</v>
      </c>
      <c r="O25" s="93" t="s">
        <v>29</v>
      </c>
    </row>
    <row r="26" spans="1:15" ht="33.75" customHeight="1" x14ac:dyDescent="0.25">
      <c r="A26" s="92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10" t="s">
        <v>30</v>
      </c>
      <c r="M26" s="10" t="s">
        <v>31</v>
      </c>
      <c r="N26" s="10" t="s">
        <v>32</v>
      </c>
      <c r="O26" s="94"/>
    </row>
    <row r="27" spans="1:15" ht="15" x14ac:dyDescent="0.25">
      <c r="A27" s="11" t="s">
        <v>33</v>
      </c>
      <c r="B27" s="12" t="s">
        <v>34</v>
      </c>
      <c r="C27" s="12" t="s">
        <v>35</v>
      </c>
      <c r="D27" s="12" t="s">
        <v>36</v>
      </c>
      <c r="E27" s="12" t="s">
        <v>37</v>
      </c>
      <c r="F27" s="12" t="s">
        <v>38</v>
      </c>
      <c r="G27" s="12" t="s">
        <v>39</v>
      </c>
      <c r="H27" s="12" t="s">
        <v>40</v>
      </c>
      <c r="I27" s="12" t="s">
        <v>41</v>
      </c>
      <c r="J27" s="12" t="s">
        <v>42</v>
      </c>
      <c r="K27" s="12" t="s">
        <v>55</v>
      </c>
      <c r="L27" s="63" t="s">
        <v>37</v>
      </c>
      <c r="M27" s="63" t="s">
        <v>38</v>
      </c>
      <c r="N27" s="63" t="s">
        <v>39</v>
      </c>
      <c r="O27" s="64" t="s">
        <v>40</v>
      </c>
    </row>
    <row r="28" spans="1:15" ht="15" x14ac:dyDescent="0.25">
      <c r="A28" s="13" t="s">
        <v>43</v>
      </c>
      <c r="B28" s="14" t="s">
        <v>44</v>
      </c>
      <c r="C28" s="15" t="s">
        <v>45</v>
      </c>
      <c r="D28" s="15" t="s">
        <v>45</v>
      </c>
      <c r="E28" s="15" t="s">
        <v>45</v>
      </c>
      <c r="F28" s="15" t="s">
        <v>45</v>
      </c>
      <c r="G28" s="15" t="s">
        <v>45</v>
      </c>
      <c r="H28" s="15" t="s">
        <v>45</v>
      </c>
      <c r="I28" s="15" t="s">
        <v>45</v>
      </c>
      <c r="J28" s="15" t="s">
        <v>45</v>
      </c>
      <c r="K28" s="15" t="s">
        <v>45</v>
      </c>
      <c r="L28" s="16">
        <f>280248.63+17634.21</f>
        <v>297882.84000000003</v>
      </c>
      <c r="M28" s="16">
        <v>0</v>
      </c>
      <c r="N28" s="16">
        <v>0</v>
      </c>
      <c r="O28" s="17"/>
    </row>
    <row r="29" spans="1:15" ht="15" x14ac:dyDescent="0.25">
      <c r="A29" s="13" t="s">
        <v>46</v>
      </c>
      <c r="B29" s="18" t="s">
        <v>47</v>
      </c>
      <c r="C29" s="19" t="s">
        <v>45</v>
      </c>
      <c r="D29" s="19" t="s">
        <v>45</v>
      </c>
      <c r="E29" s="19" t="s">
        <v>45</v>
      </c>
      <c r="F29" s="19" t="s">
        <v>45</v>
      </c>
      <c r="G29" s="19" t="s">
        <v>45</v>
      </c>
      <c r="H29" s="19" t="s">
        <v>45</v>
      </c>
      <c r="I29" s="19" t="s">
        <v>45</v>
      </c>
      <c r="J29" s="19" t="s">
        <v>45</v>
      </c>
      <c r="K29" s="19" t="s">
        <v>45</v>
      </c>
      <c r="L29" s="20">
        <v>0</v>
      </c>
      <c r="M29" s="20">
        <v>0</v>
      </c>
      <c r="N29" s="20">
        <v>0</v>
      </c>
      <c r="O29" s="21"/>
    </row>
    <row r="30" spans="1:15" ht="23.25" x14ac:dyDescent="0.25">
      <c r="A30" s="22" t="s">
        <v>56</v>
      </c>
      <c r="B30" s="23" t="s">
        <v>57</v>
      </c>
      <c r="C30" s="24"/>
      <c r="D30" s="25" t="s">
        <v>58</v>
      </c>
      <c r="E30" s="25"/>
      <c r="F30" s="25" t="s">
        <v>59</v>
      </c>
      <c r="G30" s="25" t="s">
        <v>60</v>
      </c>
      <c r="H30" s="25" t="s">
        <v>61</v>
      </c>
      <c r="I30" s="25" t="s">
        <v>61</v>
      </c>
      <c r="J30" s="25" t="s">
        <v>62</v>
      </c>
      <c r="K30" s="25" t="s">
        <v>58</v>
      </c>
      <c r="L30" s="20">
        <f>L34+L31+L43</f>
        <v>49229165.490000002</v>
      </c>
      <c r="M30" s="20">
        <f t="shared" ref="M30:N30" si="0">M34+M31+M43</f>
        <v>52277179</v>
      </c>
      <c r="N30" s="20">
        <f t="shared" si="0"/>
        <v>54298853</v>
      </c>
      <c r="O30" s="21">
        <v>0</v>
      </c>
    </row>
    <row r="31" spans="1:15" ht="23.25" x14ac:dyDescent="0.25">
      <c r="A31" s="26" t="s">
        <v>63</v>
      </c>
      <c r="B31" s="18" t="s">
        <v>64</v>
      </c>
      <c r="C31" s="19" t="s">
        <v>65</v>
      </c>
      <c r="D31" s="25" t="s">
        <v>58</v>
      </c>
      <c r="E31" s="25"/>
      <c r="F31" s="25" t="s">
        <v>66</v>
      </c>
      <c r="G31" s="25" t="s">
        <v>34</v>
      </c>
      <c r="H31" s="25" t="s">
        <v>67</v>
      </c>
      <c r="I31" s="25" t="s">
        <v>65</v>
      </c>
      <c r="J31" s="25" t="s">
        <v>62</v>
      </c>
      <c r="K31" s="25" t="s">
        <v>58</v>
      </c>
      <c r="L31" s="20">
        <f>L33</f>
        <v>0</v>
      </c>
      <c r="M31" s="20">
        <f>M33</f>
        <v>0</v>
      </c>
      <c r="N31" s="20">
        <f>N33</f>
        <v>0</v>
      </c>
      <c r="O31" s="21">
        <v>0</v>
      </c>
    </row>
    <row r="32" spans="1:15" ht="15" x14ac:dyDescent="0.25">
      <c r="A32" s="27" t="s">
        <v>68</v>
      </c>
      <c r="B32" s="28"/>
      <c r="C32" s="29"/>
      <c r="D32" s="30"/>
      <c r="E32" s="30"/>
      <c r="F32" s="30"/>
      <c r="G32" s="30"/>
      <c r="H32" s="30"/>
      <c r="I32" s="30"/>
      <c r="J32" s="30"/>
      <c r="K32" s="30"/>
      <c r="L32" s="31"/>
      <c r="M32" s="31"/>
      <c r="N32" s="31"/>
      <c r="O32" s="32"/>
    </row>
    <row r="33" spans="1:16" ht="34.5" x14ac:dyDescent="0.25">
      <c r="A33" s="33" t="s">
        <v>69</v>
      </c>
      <c r="B33" s="34" t="s">
        <v>64</v>
      </c>
      <c r="C33" s="35" t="s">
        <v>65</v>
      </c>
      <c r="D33" s="36" t="s">
        <v>58</v>
      </c>
      <c r="E33" s="36" t="s">
        <v>70</v>
      </c>
      <c r="F33" s="36" t="s">
        <v>66</v>
      </c>
      <c r="G33" s="36" t="s">
        <v>34</v>
      </c>
      <c r="H33" s="36" t="s">
        <v>67</v>
      </c>
      <c r="I33" s="36" t="s">
        <v>65</v>
      </c>
      <c r="J33" s="36" t="s">
        <v>62</v>
      </c>
      <c r="K33" s="36" t="s">
        <v>58</v>
      </c>
      <c r="L33" s="37">
        <v>0</v>
      </c>
      <c r="M33" s="37">
        <v>0</v>
      </c>
      <c r="N33" s="37">
        <v>0</v>
      </c>
      <c r="O33" s="38">
        <v>0</v>
      </c>
    </row>
    <row r="34" spans="1:16" ht="23.25" x14ac:dyDescent="0.25">
      <c r="A34" s="39" t="s">
        <v>71</v>
      </c>
      <c r="B34" s="34" t="s">
        <v>72</v>
      </c>
      <c r="C34" s="35" t="s">
        <v>73</v>
      </c>
      <c r="D34" s="36" t="s">
        <v>58</v>
      </c>
      <c r="E34" s="36"/>
      <c r="F34" s="36" t="s">
        <v>59</v>
      </c>
      <c r="G34" s="36" t="s">
        <v>60</v>
      </c>
      <c r="H34" s="36" t="s">
        <v>61</v>
      </c>
      <c r="I34" s="36" t="s">
        <v>73</v>
      </c>
      <c r="J34" s="36" t="s">
        <v>62</v>
      </c>
      <c r="K34" s="36" t="s">
        <v>58</v>
      </c>
      <c r="L34" s="37">
        <f>L36+L38</f>
        <v>47729165.490000002</v>
      </c>
      <c r="M34" s="37">
        <f t="shared" ref="M34:N34" si="1">M36+M38</f>
        <v>50817179</v>
      </c>
      <c r="N34" s="37">
        <f t="shared" si="1"/>
        <v>52838853</v>
      </c>
      <c r="O34" s="38">
        <v>0</v>
      </c>
    </row>
    <row r="35" spans="1:16" ht="11.1" customHeight="1" x14ac:dyDescent="0.25">
      <c r="A35" s="40" t="s">
        <v>68</v>
      </c>
      <c r="B35" s="28"/>
      <c r="C35" s="29"/>
      <c r="D35" s="30"/>
      <c r="E35" s="30"/>
      <c r="F35" s="30"/>
      <c r="G35" s="30"/>
      <c r="H35" s="30"/>
      <c r="I35" s="30"/>
      <c r="J35" s="30"/>
      <c r="K35" s="30"/>
      <c r="L35" s="31"/>
      <c r="M35" s="31"/>
      <c r="N35" s="31"/>
      <c r="O35" s="32"/>
    </row>
    <row r="36" spans="1:16" ht="34.5" x14ac:dyDescent="0.25">
      <c r="A36" s="41" t="s">
        <v>74</v>
      </c>
      <c r="B36" s="34" t="s">
        <v>75</v>
      </c>
      <c r="C36" s="35" t="s">
        <v>73</v>
      </c>
      <c r="D36" s="36" t="s">
        <v>58</v>
      </c>
      <c r="E36" s="36"/>
      <c r="F36" s="36" t="s">
        <v>76</v>
      </c>
      <c r="G36" s="36" t="s">
        <v>36</v>
      </c>
      <c r="H36" s="36" t="s">
        <v>77</v>
      </c>
      <c r="I36" s="36" t="s">
        <v>73</v>
      </c>
      <c r="J36" s="36" t="s">
        <v>62</v>
      </c>
      <c r="K36" s="36" t="s">
        <v>58</v>
      </c>
      <c r="L36" s="37">
        <v>46233480</v>
      </c>
      <c r="M36" s="37">
        <v>50297179</v>
      </c>
      <c r="N36" s="37">
        <v>52298053</v>
      </c>
      <c r="O36" s="38">
        <v>0</v>
      </c>
      <c r="P36" s="65"/>
    </row>
    <row r="37" spans="1:16" ht="34.5" x14ac:dyDescent="0.25">
      <c r="A37" s="42" t="s">
        <v>78</v>
      </c>
      <c r="B37" s="18" t="s">
        <v>79</v>
      </c>
      <c r="C37" s="19" t="s">
        <v>73</v>
      </c>
      <c r="D37" s="25"/>
      <c r="E37" s="25"/>
      <c r="F37" s="25"/>
      <c r="G37" s="25"/>
      <c r="H37" s="25"/>
      <c r="I37" s="25"/>
      <c r="J37" s="25"/>
      <c r="K37" s="25"/>
      <c r="L37" s="20">
        <v>0</v>
      </c>
      <c r="M37" s="20">
        <v>0</v>
      </c>
      <c r="N37" s="20">
        <v>0</v>
      </c>
      <c r="O37" s="21">
        <v>0</v>
      </c>
    </row>
    <row r="38" spans="1:16" ht="23.25" x14ac:dyDescent="0.25">
      <c r="A38" s="42" t="s">
        <v>80</v>
      </c>
      <c r="B38" s="18" t="s">
        <v>81</v>
      </c>
      <c r="C38" s="19" t="s">
        <v>73</v>
      </c>
      <c r="D38" s="25" t="s">
        <v>58</v>
      </c>
      <c r="E38" s="25"/>
      <c r="F38" s="25" t="s">
        <v>59</v>
      </c>
      <c r="G38" s="25" t="s">
        <v>60</v>
      </c>
      <c r="H38" s="25" t="s">
        <v>61</v>
      </c>
      <c r="I38" s="25" t="s">
        <v>73</v>
      </c>
      <c r="J38" s="25" t="s">
        <v>62</v>
      </c>
      <c r="K38" s="25" t="s">
        <v>58</v>
      </c>
      <c r="L38" s="20">
        <v>1495685.49</v>
      </c>
      <c r="M38" s="20">
        <v>520000</v>
      </c>
      <c r="N38" s="20">
        <v>540800</v>
      </c>
      <c r="O38" s="21">
        <v>0</v>
      </c>
    </row>
    <row r="39" spans="1:16" ht="11.1" customHeight="1" x14ac:dyDescent="0.25">
      <c r="A39" s="42"/>
      <c r="B39" s="18"/>
      <c r="C39" s="19"/>
      <c r="D39" s="25"/>
      <c r="E39" s="25"/>
      <c r="F39" s="25"/>
      <c r="G39" s="25"/>
      <c r="H39" s="25"/>
      <c r="I39" s="25"/>
      <c r="J39" s="25"/>
      <c r="K39" s="25"/>
      <c r="L39" s="20"/>
      <c r="M39" s="20"/>
      <c r="N39" s="20"/>
      <c r="O39" s="21"/>
    </row>
    <row r="40" spans="1:16" ht="23.25" x14ac:dyDescent="0.25">
      <c r="A40" s="39" t="s">
        <v>82</v>
      </c>
      <c r="B40" s="18" t="s">
        <v>83</v>
      </c>
      <c r="C40" s="19" t="s">
        <v>84</v>
      </c>
      <c r="D40" s="25" t="s">
        <v>58</v>
      </c>
      <c r="E40" s="25"/>
      <c r="F40" s="25" t="s">
        <v>59</v>
      </c>
      <c r="G40" s="25" t="s">
        <v>60</v>
      </c>
      <c r="H40" s="25" t="s">
        <v>61</v>
      </c>
      <c r="I40" s="25" t="s">
        <v>84</v>
      </c>
      <c r="J40" s="25" t="s">
        <v>62</v>
      </c>
      <c r="K40" s="25" t="s">
        <v>58</v>
      </c>
      <c r="L40" s="20">
        <v>0</v>
      </c>
      <c r="M40" s="20">
        <v>0</v>
      </c>
      <c r="N40" s="20">
        <v>0</v>
      </c>
      <c r="O40" s="21">
        <v>0</v>
      </c>
    </row>
    <row r="41" spans="1:16" ht="11.1" customHeight="1" x14ac:dyDescent="0.25">
      <c r="A41" s="27" t="s">
        <v>68</v>
      </c>
      <c r="B41" s="28"/>
      <c r="C41" s="29"/>
      <c r="D41" s="30"/>
      <c r="E41" s="30"/>
      <c r="F41" s="30"/>
      <c r="G41" s="30"/>
      <c r="H41" s="30"/>
      <c r="I41" s="30"/>
      <c r="J41" s="30"/>
      <c r="K41" s="30"/>
      <c r="L41" s="31"/>
      <c r="M41" s="31"/>
      <c r="N41" s="31"/>
      <c r="O41" s="32"/>
    </row>
    <row r="42" spans="1:16" ht="34.5" x14ac:dyDescent="0.25">
      <c r="A42" s="33" t="s">
        <v>85</v>
      </c>
      <c r="B42" s="34" t="s">
        <v>83</v>
      </c>
      <c r="C42" s="35" t="s">
        <v>84</v>
      </c>
      <c r="D42" s="36" t="s">
        <v>58</v>
      </c>
      <c r="E42" s="36" t="s">
        <v>70</v>
      </c>
      <c r="F42" s="36" t="s">
        <v>59</v>
      </c>
      <c r="G42" s="36" t="s">
        <v>60</v>
      </c>
      <c r="H42" s="36" t="s">
        <v>61</v>
      </c>
      <c r="I42" s="36" t="s">
        <v>84</v>
      </c>
      <c r="J42" s="36" t="s">
        <v>62</v>
      </c>
      <c r="K42" s="36" t="s">
        <v>58</v>
      </c>
      <c r="L42" s="37">
        <v>0</v>
      </c>
      <c r="M42" s="37">
        <v>0</v>
      </c>
      <c r="N42" s="37">
        <v>0</v>
      </c>
      <c r="O42" s="38">
        <v>0</v>
      </c>
    </row>
    <row r="43" spans="1:16" ht="23.25" x14ac:dyDescent="0.25">
      <c r="A43" s="39" t="s">
        <v>86</v>
      </c>
      <c r="B43" s="18" t="s">
        <v>87</v>
      </c>
      <c r="C43" s="19" t="s">
        <v>88</v>
      </c>
      <c r="D43" s="25" t="s">
        <v>58</v>
      </c>
      <c r="E43" s="25"/>
      <c r="F43" s="25" t="s">
        <v>59</v>
      </c>
      <c r="G43" s="25" t="s">
        <v>60</v>
      </c>
      <c r="H43" s="25" t="s">
        <v>61</v>
      </c>
      <c r="I43" s="25" t="s">
        <v>88</v>
      </c>
      <c r="J43" s="25" t="s">
        <v>62</v>
      </c>
      <c r="K43" s="25" t="s">
        <v>58</v>
      </c>
      <c r="L43" s="20">
        <f>L47</f>
        <v>1500000</v>
      </c>
      <c r="M43" s="20">
        <f t="shared" ref="M43:N43" si="2">M47</f>
        <v>1460000</v>
      </c>
      <c r="N43" s="20">
        <f t="shared" si="2"/>
        <v>1460000</v>
      </c>
      <c r="O43" s="21">
        <v>0</v>
      </c>
    </row>
    <row r="44" spans="1:16" ht="11.1" customHeight="1" x14ac:dyDescent="0.25">
      <c r="A44" s="40" t="s">
        <v>68</v>
      </c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1"/>
      <c r="M44" s="31"/>
      <c r="N44" s="31"/>
      <c r="O44" s="32"/>
    </row>
    <row r="45" spans="1:16" ht="23.25" x14ac:dyDescent="0.25">
      <c r="A45" s="41" t="s">
        <v>89</v>
      </c>
      <c r="B45" s="34" t="s">
        <v>90</v>
      </c>
      <c r="C45" s="35" t="s">
        <v>88</v>
      </c>
      <c r="D45" s="36" t="s">
        <v>58</v>
      </c>
      <c r="E45" s="36"/>
      <c r="F45" s="36" t="s">
        <v>59</v>
      </c>
      <c r="G45" s="36" t="s">
        <v>37</v>
      </c>
      <c r="H45" s="36" t="s">
        <v>91</v>
      </c>
      <c r="I45" s="36" t="s">
        <v>88</v>
      </c>
      <c r="J45" s="36" t="s">
        <v>62</v>
      </c>
      <c r="K45" s="36" t="s">
        <v>58</v>
      </c>
      <c r="L45" s="37">
        <v>0</v>
      </c>
      <c r="M45" s="37">
        <v>0</v>
      </c>
      <c r="N45" s="37">
        <v>0</v>
      </c>
      <c r="O45" s="38">
        <v>0</v>
      </c>
    </row>
    <row r="46" spans="1:16" ht="15" x14ac:dyDescent="0.25">
      <c r="A46" s="41" t="s">
        <v>92</v>
      </c>
      <c r="B46" s="18" t="s">
        <v>93</v>
      </c>
      <c r="C46" s="19" t="s">
        <v>88</v>
      </c>
      <c r="D46" s="25"/>
      <c r="E46" s="25"/>
      <c r="F46" s="25"/>
      <c r="G46" s="25"/>
      <c r="H46" s="25"/>
      <c r="I46" s="25"/>
      <c r="J46" s="25"/>
      <c r="K46" s="25"/>
      <c r="L46" s="20">
        <v>0</v>
      </c>
      <c r="M46" s="20">
        <v>0</v>
      </c>
      <c r="N46" s="20">
        <v>0</v>
      </c>
      <c r="O46" s="21">
        <v>0</v>
      </c>
    </row>
    <row r="47" spans="1:16" ht="23.25" x14ac:dyDescent="0.25">
      <c r="A47" s="41" t="s">
        <v>80</v>
      </c>
      <c r="B47" s="18" t="s">
        <v>94</v>
      </c>
      <c r="C47" s="19" t="s">
        <v>88</v>
      </c>
      <c r="D47" s="25" t="s">
        <v>58</v>
      </c>
      <c r="E47" s="25"/>
      <c r="F47" s="25" t="s">
        <v>66</v>
      </c>
      <c r="G47" s="25" t="s">
        <v>34</v>
      </c>
      <c r="H47" s="25" t="s">
        <v>95</v>
      </c>
      <c r="I47" s="25" t="s">
        <v>88</v>
      </c>
      <c r="J47" s="25" t="s">
        <v>62</v>
      </c>
      <c r="K47" s="25" t="s">
        <v>58</v>
      </c>
      <c r="L47" s="20">
        <v>1500000</v>
      </c>
      <c r="M47" s="20">
        <v>1460000</v>
      </c>
      <c r="N47" s="20">
        <v>1460000</v>
      </c>
      <c r="O47" s="21">
        <v>0</v>
      </c>
    </row>
    <row r="48" spans="1:16" ht="23.25" x14ac:dyDescent="0.25">
      <c r="A48" s="39" t="s">
        <v>96</v>
      </c>
      <c r="B48" s="18" t="s">
        <v>97</v>
      </c>
      <c r="C48" s="19" t="s">
        <v>98</v>
      </c>
      <c r="D48" s="25" t="s">
        <v>58</v>
      </c>
      <c r="E48" s="25"/>
      <c r="F48" s="25" t="s">
        <v>59</v>
      </c>
      <c r="G48" s="25" t="s">
        <v>60</v>
      </c>
      <c r="H48" s="25" t="s">
        <v>61</v>
      </c>
      <c r="I48" s="25" t="s">
        <v>98</v>
      </c>
      <c r="J48" s="25" t="s">
        <v>62</v>
      </c>
      <c r="K48" s="25" t="s">
        <v>58</v>
      </c>
      <c r="L48" s="20">
        <v>0</v>
      </c>
      <c r="M48" s="20">
        <v>0</v>
      </c>
      <c r="N48" s="20">
        <v>0</v>
      </c>
      <c r="O48" s="21">
        <v>0</v>
      </c>
    </row>
    <row r="49" spans="1:15" ht="11.1" customHeight="1" x14ac:dyDescent="0.25">
      <c r="A49" s="40" t="s">
        <v>68</v>
      </c>
      <c r="B49" s="28"/>
      <c r="C49" s="29"/>
      <c r="D49" s="30"/>
      <c r="E49" s="30"/>
      <c r="F49" s="30"/>
      <c r="G49" s="30"/>
      <c r="H49" s="30"/>
      <c r="I49" s="30"/>
      <c r="J49" s="30"/>
      <c r="K49" s="30"/>
      <c r="L49" s="31"/>
      <c r="M49" s="31"/>
      <c r="N49" s="31"/>
      <c r="O49" s="32"/>
    </row>
    <row r="50" spans="1:15" ht="34.5" x14ac:dyDescent="0.25">
      <c r="A50" s="41" t="s">
        <v>99</v>
      </c>
      <c r="B50" s="34" t="s">
        <v>100</v>
      </c>
      <c r="C50" s="35" t="s">
        <v>98</v>
      </c>
      <c r="D50" s="36" t="s">
        <v>58</v>
      </c>
      <c r="E50" s="36" t="s">
        <v>70</v>
      </c>
      <c r="F50" s="36" t="s">
        <v>59</v>
      </c>
      <c r="G50" s="36" t="s">
        <v>60</v>
      </c>
      <c r="H50" s="36" t="s">
        <v>61</v>
      </c>
      <c r="I50" s="36" t="s">
        <v>98</v>
      </c>
      <c r="J50" s="36" t="s">
        <v>62</v>
      </c>
      <c r="K50" s="36" t="s">
        <v>58</v>
      </c>
      <c r="L50" s="37">
        <v>0</v>
      </c>
      <c r="M50" s="37">
        <v>0</v>
      </c>
      <c r="N50" s="37">
        <v>0</v>
      </c>
      <c r="O50" s="38">
        <v>0</v>
      </c>
    </row>
    <row r="51" spans="1:15" ht="34.5" x14ac:dyDescent="0.25">
      <c r="A51" s="41" t="s">
        <v>101</v>
      </c>
      <c r="B51" s="34" t="s">
        <v>102</v>
      </c>
      <c r="C51" s="35" t="s">
        <v>98</v>
      </c>
      <c r="D51" s="36" t="s">
        <v>58</v>
      </c>
      <c r="E51" s="36" t="s">
        <v>70</v>
      </c>
      <c r="F51" s="36" t="s">
        <v>59</v>
      </c>
      <c r="G51" s="36" t="s">
        <v>60</v>
      </c>
      <c r="H51" s="36" t="s">
        <v>61</v>
      </c>
      <c r="I51" s="36" t="s">
        <v>98</v>
      </c>
      <c r="J51" s="36" t="s">
        <v>62</v>
      </c>
      <c r="K51" s="36" t="s">
        <v>58</v>
      </c>
      <c r="L51" s="37">
        <v>0</v>
      </c>
      <c r="M51" s="37">
        <v>0</v>
      </c>
      <c r="N51" s="37">
        <v>0</v>
      </c>
      <c r="O51" s="38">
        <v>0</v>
      </c>
    </row>
    <row r="52" spans="1:15" ht="11.1" customHeight="1" x14ac:dyDescent="0.25">
      <c r="A52" s="41"/>
      <c r="B52" s="18"/>
      <c r="C52" s="19"/>
      <c r="D52" s="25"/>
      <c r="E52" s="25"/>
      <c r="F52" s="25"/>
      <c r="G52" s="25"/>
      <c r="H52" s="25"/>
      <c r="I52" s="25"/>
      <c r="J52" s="25"/>
      <c r="K52" s="25"/>
      <c r="L52" s="20"/>
      <c r="M52" s="20"/>
      <c r="N52" s="20"/>
      <c r="O52" s="21"/>
    </row>
    <row r="53" spans="1:15" ht="15" x14ac:dyDescent="0.25">
      <c r="A53" s="39" t="s">
        <v>103</v>
      </c>
      <c r="B53" s="18" t="s">
        <v>104</v>
      </c>
      <c r="C53" s="19"/>
      <c r="D53" s="25"/>
      <c r="E53" s="25"/>
      <c r="F53" s="25"/>
      <c r="G53" s="25"/>
      <c r="H53" s="25"/>
      <c r="I53" s="25"/>
      <c r="J53" s="25"/>
      <c r="K53" s="25"/>
      <c r="L53" s="20">
        <v>0</v>
      </c>
      <c r="M53" s="20">
        <v>0</v>
      </c>
      <c r="N53" s="20">
        <v>0</v>
      </c>
      <c r="O53" s="21">
        <v>0</v>
      </c>
    </row>
    <row r="54" spans="1:15" ht="11.1" customHeight="1" x14ac:dyDescent="0.25">
      <c r="A54" s="40" t="s">
        <v>68</v>
      </c>
      <c r="B54" s="28"/>
      <c r="C54" s="29"/>
      <c r="D54" s="30"/>
      <c r="E54" s="30"/>
      <c r="F54" s="30"/>
      <c r="G54" s="30"/>
      <c r="H54" s="30"/>
      <c r="I54" s="30"/>
      <c r="J54" s="30"/>
      <c r="K54" s="30"/>
      <c r="L54" s="31"/>
      <c r="M54" s="31"/>
      <c r="N54" s="31"/>
      <c r="O54" s="32"/>
    </row>
    <row r="55" spans="1:15" ht="23.25" x14ac:dyDescent="0.25">
      <c r="A55" s="39" t="s">
        <v>105</v>
      </c>
      <c r="B55" s="18" t="s">
        <v>106</v>
      </c>
      <c r="C55" s="19" t="s">
        <v>45</v>
      </c>
      <c r="D55" s="25" t="s">
        <v>58</v>
      </c>
      <c r="E55" s="25"/>
      <c r="F55" s="25" t="s">
        <v>59</v>
      </c>
      <c r="G55" s="25" t="s">
        <v>60</v>
      </c>
      <c r="H55" s="25" t="s">
        <v>61</v>
      </c>
      <c r="I55" s="25" t="s">
        <v>107</v>
      </c>
      <c r="J55" s="25" t="s">
        <v>62</v>
      </c>
      <c r="K55" s="25" t="s">
        <v>58</v>
      </c>
      <c r="L55" s="20">
        <v>0</v>
      </c>
      <c r="M55" s="20">
        <v>0</v>
      </c>
      <c r="N55" s="20">
        <v>0</v>
      </c>
      <c r="O55" s="21">
        <v>0</v>
      </c>
    </row>
    <row r="56" spans="1:15" ht="12.75" customHeight="1" x14ac:dyDescent="0.25">
      <c r="A56" s="40" t="s">
        <v>108</v>
      </c>
      <c r="B56" s="28"/>
      <c r="C56" s="29"/>
      <c r="D56" s="30"/>
      <c r="E56" s="30"/>
      <c r="F56" s="30"/>
      <c r="G56" s="30"/>
      <c r="H56" s="30"/>
      <c r="I56" s="30"/>
      <c r="J56" s="30"/>
      <c r="K56" s="30"/>
      <c r="L56" s="31"/>
      <c r="M56" s="31"/>
      <c r="N56" s="31"/>
      <c r="O56" s="32"/>
    </row>
    <row r="57" spans="1:15" ht="23.25" x14ac:dyDescent="0.25">
      <c r="A57" s="41" t="s">
        <v>109</v>
      </c>
      <c r="B57" s="34" t="s">
        <v>110</v>
      </c>
      <c r="C57" s="35" t="s">
        <v>107</v>
      </c>
      <c r="D57" s="36" t="s">
        <v>58</v>
      </c>
      <c r="E57" s="36"/>
      <c r="F57" s="36" t="s">
        <v>59</v>
      </c>
      <c r="G57" s="36" t="s">
        <v>60</v>
      </c>
      <c r="H57" s="36" t="s">
        <v>61</v>
      </c>
      <c r="I57" s="36" t="s">
        <v>107</v>
      </c>
      <c r="J57" s="36" t="s">
        <v>62</v>
      </c>
      <c r="K57" s="36" t="s">
        <v>58</v>
      </c>
      <c r="L57" s="37">
        <v>0</v>
      </c>
      <c r="M57" s="37">
        <v>0</v>
      </c>
      <c r="N57" s="37">
        <v>0</v>
      </c>
      <c r="O57" s="38">
        <v>0</v>
      </c>
    </row>
    <row r="58" spans="1:15" ht="34.5" x14ac:dyDescent="0.25">
      <c r="A58" s="43" t="s">
        <v>111</v>
      </c>
      <c r="B58" s="44"/>
      <c r="C58" s="25"/>
      <c r="D58" s="25" t="s">
        <v>58</v>
      </c>
      <c r="E58" s="25" t="s">
        <v>70</v>
      </c>
      <c r="F58" s="25" t="s">
        <v>59</v>
      </c>
      <c r="G58" s="25" t="s">
        <v>60</v>
      </c>
      <c r="H58" s="25" t="s">
        <v>61</v>
      </c>
      <c r="I58" s="25" t="s">
        <v>61</v>
      </c>
      <c r="J58" s="25" t="s">
        <v>62</v>
      </c>
      <c r="K58" s="25" t="s">
        <v>58</v>
      </c>
      <c r="L58" s="45">
        <v>0</v>
      </c>
      <c r="M58" s="45">
        <v>0</v>
      </c>
      <c r="N58" s="45">
        <v>0</v>
      </c>
      <c r="O58" s="21">
        <v>0</v>
      </c>
    </row>
    <row r="59" spans="1:15" ht="34.5" x14ac:dyDescent="0.25">
      <c r="A59" s="43" t="s">
        <v>112</v>
      </c>
      <c r="B59" s="44" t="s">
        <v>57</v>
      </c>
      <c r="C59" s="25" t="s">
        <v>61</v>
      </c>
      <c r="D59" s="25" t="s">
        <v>58</v>
      </c>
      <c r="E59" s="25" t="s">
        <v>70</v>
      </c>
      <c r="F59" s="25" t="s">
        <v>59</v>
      </c>
      <c r="G59" s="25" t="s">
        <v>60</v>
      </c>
      <c r="H59" s="25" t="s">
        <v>61</v>
      </c>
      <c r="I59" s="25" t="s">
        <v>61</v>
      </c>
      <c r="J59" s="25" t="s">
        <v>62</v>
      </c>
      <c r="K59" s="25" t="s">
        <v>58</v>
      </c>
      <c r="L59" s="45">
        <v>0</v>
      </c>
      <c r="M59" s="45">
        <v>0</v>
      </c>
      <c r="N59" s="45">
        <v>0</v>
      </c>
      <c r="O59" s="21">
        <v>0</v>
      </c>
    </row>
    <row r="60" spans="1:15" ht="34.5" x14ac:dyDescent="0.25">
      <c r="A60" s="43" t="s">
        <v>113</v>
      </c>
      <c r="B60" s="44" t="s">
        <v>104</v>
      </c>
      <c r="C60" s="25" t="s">
        <v>61</v>
      </c>
      <c r="D60" s="25" t="s">
        <v>58</v>
      </c>
      <c r="E60" s="25" t="s">
        <v>70</v>
      </c>
      <c r="F60" s="25" t="s">
        <v>59</v>
      </c>
      <c r="G60" s="25" t="s">
        <v>60</v>
      </c>
      <c r="H60" s="25" t="s">
        <v>61</v>
      </c>
      <c r="I60" s="25" t="s">
        <v>61</v>
      </c>
      <c r="J60" s="25" t="s">
        <v>62</v>
      </c>
      <c r="K60" s="25" t="s">
        <v>58</v>
      </c>
      <c r="L60" s="45">
        <v>0</v>
      </c>
      <c r="M60" s="45">
        <v>0</v>
      </c>
      <c r="N60" s="45">
        <v>0</v>
      </c>
      <c r="O60" s="21">
        <v>0</v>
      </c>
    </row>
    <row r="61" spans="1:15" ht="23.25" x14ac:dyDescent="0.25">
      <c r="A61" s="22" t="s">
        <v>114</v>
      </c>
      <c r="B61" s="23" t="s">
        <v>115</v>
      </c>
      <c r="C61" s="24" t="s">
        <v>45</v>
      </c>
      <c r="D61" s="25" t="s">
        <v>58</v>
      </c>
      <c r="E61" s="25"/>
      <c r="F61" s="25" t="s">
        <v>59</v>
      </c>
      <c r="G61" s="25" t="s">
        <v>60</v>
      </c>
      <c r="H61" s="25" t="s">
        <v>61</v>
      </c>
      <c r="I61" s="25"/>
      <c r="J61" s="25" t="s">
        <v>62</v>
      </c>
      <c r="K61" s="25" t="s">
        <v>58</v>
      </c>
      <c r="L61" s="20">
        <f>L62+L80+L93</f>
        <v>49527048.329999998</v>
      </c>
      <c r="M61" s="20">
        <f t="shared" ref="M61:N61" si="3">M62+M80+M93</f>
        <v>52277179</v>
      </c>
      <c r="N61" s="20">
        <f t="shared" si="3"/>
        <v>54298853</v>
      </c>
      <c r="O61" s="21">
        <v>0</v>
      </c>
    </row>
    <row r="62" spans="1:15" ht="23.25" x14ac:dyDescent="0.25">
      <c r="A62" s="46" t="s">
        <v>116</v>
      </c>
      <c r="B62" s="18" t="s">
        <v>117</v>
      </c>
      <c r="C62" s="19" t="s">
        <v>45</v>
      </c>
      <c r="D62" s="25" t="s">
        <v>58</v>
      </c>
      <c r="E62" s="25"/>
      <c r="F62" s="25" t="s">
        <v>59</v>
      </c>
      <c r="G62" s="25" t="s">
        <v>60</v>
      </c>
      <c r="H62" s="25" t="s">
        <v>61</v>
      </c>
      <c r="I62" s="25"/>
      <c r="J62" s="25" t="s">
        <v>62</v>
      </c>
      <c r="K62" s="25" t="s">
        <v>58</v>
      </c>
      <c r="L62" s="20">
        <f>L63+L64+L66+L65</f>
        <v>44125642.490000002</v>
      </c>
      <c r="M62" s="20">
        <f t="shared" ref="M62:N62" si="4">M63+M64+M66</f>
        <v>47396668</v>
      </c>
      <c r="N62" s="20">
        <f t="shared" si="4"/>
        <v>49315132</v>
      </c>
      <c r="O62" s="21">
        <v>0</v>
      </c>
    </row>
    <row r="63" spans="1:15" ht="23.25" x14ac:dyDescent="0.25">
      <c r="A63" s="42" t="s">
        <v>118</v>
      </c>
      <c r="B63" s="18" t="s">
        <v>119</v>
      </c>
      <c r="C63" s="19" t="s">
        <v>120</v>
      </c>
      <c r="D63" s="25" t="s">
        <v>58</v>
      </c>
      <c r="E63" s="25"/>
      <c r="F63" s="25" t="s">
        <v>59</v>
      </c>
      <c r="G63" s="25" t="s">
        <v>60</v>
      </c>
      <c r="H63" s="25" t="s">
        <v>61</v>
      </c>
      <c r="I63" s="25"/>
      <c r="J63" s="25" t="s">
        <v>121</v>
      </c>
      <c r="K63" s="25" t="s">
        <v>58</v>
      </c>
      <c r="L63" s="20">
        <f>171000+33707720</f>
        <v>33878720</v>
      </c>
      <c r="M63" s="20">
        <f>31968033+4160655+240240</f>
        <v>36368928</v>
      </c>
      <c r="N63" s="20">
        <f>33246882+4327081+250000</f>
        <v>37823963</v>
      </c>
      <c r="O63" s="21">
        <v>0</v>
      </c>
    </row>
    <row r="64" spans="1:15" ht="23.25" x14ac:dyDescent="0.25">
      <c r="A64" s="41" t="s">
        <v>122</v>
      </c>
      <c r="B64" s="18" t="s">
        <v>123</v>
      </c>
      <c r="C64" s="19" t="s">
        <v>124</v>
      </c>
      <c r="D64" s="25" t="s">
        <v>58</v>
      </c>
      <c r="E64" s="25"/>
      <c r="F64" s="25" t="s">
        <v>59</v>
      </c>
      <c r="G64" s="25" t="s">
        <v>60</v>
      </c>
      <c r="H64" s="25" t="s">
        <v>61</v>
      </c>
      <c r="I64" s="25"/>
      <c r="J64" s="25" t="s">
        <v>62</v>
      </c>
      <c r="K64" s="25" t="s">
        <v>58</v>
      </c>
      <c r="L64" s="20">
        <v>54765.49</v>
      </c>
      <c r="M64" s="20">
        <v>40000</v>
      </c>
      <c r="N64" s="20">
        <v>40000</v>
      </c>
      <c r="O64" s="21">
        <v>0</v>
      </c>
    </row>
    <row r="65" spans="1:15" ht="23.25" x14ac:dyDescent="0.25">
      <c r="A65" s="42" t="s">
        <v>125</v>
      </c>
      <c r="B65" s="18" t="s">
        <v>126</v>
      </c>
      <c r="C65" s="19" t="s">
        <v>127</v>
      </c>
      <c r="D65" s="25" t="s">
        <v>58</v>
      </c>
      <c r="E65" s="25"/>
      <c r="F65" s="25" t="s">
        <v>59</v>
      </c>
      <c r="G65" s="25" t="s">
        <v>60</v>
      </c>
      <c r="H65" s="25" t="s">
        <v>61</v>
      </c>
      <c r="I65" s="25"/>
      <c r="J65" s="25" t="s">
        <v>62</v>
      </c>
      <c r="K65" s="25" t="s">
        <v>58</v>
      </c>
      <c r="L65" s="20"/>
      <c r="M65" s="20">
        <v>0</v>
      </c>
      <c r="N65" s="20">
        <v>0</v>
      </c>
      <c r="O65" s="21">
        <v>0</v>
      </c>
    </row>
    <row r="66" spans="1:15" ht="23.25" x14ac:dyDescent="0.25">
      <c r="A66" s="42" t="s">
        <v>128</v>
      </c>
      <c r="B66" s="18" t="s">
        <v>129</v>
      </c>
      <c r="C66" s="19" t="s">
        <v>130</v>
      </c>
      <c r="D66" s="25" t="s">
        <v>58</v>
      </c>
      <c r="E66" s="25"/>
      <c r="F66" s="25" t="s">
        <v>59</v>
      </c>
      <c r="G66" s="25" t="s">
        <v>60</v>
      </c>
      <c r="H66" s="25" t="s">
        <v>61</v>
      </c>
      <c r="I66" s="25"/>
      <c r="J66" s="25" t="s">
        <v>62</v>
      </c>
      <c r="K66" s="25" t="s">
        <v>58</v>
      </c>
      <c r="L66" s="20">
        <f>L67</f>
        <v>10192157</v>
      </c>
      <c r="M66" s="20">
        <f t="shared" ref="M66:N66" si="5">M67</f>
        <v>10987740</v>
      </c>
      <c r="N66" s="20">
        <f t="shared" si="5"/>
        <v>11451169</v>
      </c>
      <c r="O66" s="21">
        <v>0</v>
      </c>
    </row>
    <row r="67" spans="1:15" ht="23.25" x14ac:dyDescent="0.25">
      <c r="A67" s="47" t="s">
        <v>131</v>
      </c>
      <c r="B67" s="18" t="s">
        <v>132</v>
      </c>
      <c r="C67" s="19" t="s">
        <v>130</v>
      </c>
      <c r="D67" s="25" t="s">
        <v>58</v>
      </c>
      <c r="E67" s="25"/>
      <c r="F67" s="25" t="s">
        <v>59</v>
      </c>
      <c r="G67" s="25" t="s">
        <v>60</v>
      </c>
      <c r="H67" s="25" t="s">
        <v>133</v>
      </c>
      <c r="I67" s="25"/>
      <c r="J67" s="25" t="s">
        <v>121</v>
      </c>
      <c r="K67" s="25" t="s">
        <v>58</v>
      </c>
      <c r="L67" s="20">
        <f>103820+10088337</f>
        <v>10192157</v>
      </c>
      <c r="M67" s="20">
        <f>9654346+1256518+76876</f>
        <v>10987740</v>
      </c>
      <c r="N67" s="20">
        <f>10040558+1306778+103833</f>
        <v>11451169</v>
      </c>
      <c r="O67" s="21">
        <v>0</v>
      </c>
    </row>
    <row r="68" spans="1:15" ht="23.25" x14ac:dyDescent="0.25">
      <c r="A68" s="48" t="s">
        <v>134</v>
      </c>
      <c r="B68" s="49" t="s">
        <v>135</v>
      </c>
      <c r="C68" s="50" t="s">
        <v>130</v>
      </c>
      <c r="D68" s="51" t="s">
        <v>58</v>
      </c>
      <c r="E68" s="51"/>
      <c r="F68" s="51" t="s">
        <v>59</v>
      </c>
      <c r="G68" s="51" t="s">
        <v>60</v>
      </c>
      <c r="H68" s="51" t="s">
        <v>61</v>
      </c>
      <c r="I68" s="51"/>
      <c r="J68" s="51" t="s">
        <v>62</v>
      </c>
      <c r="K68" s="51" t="s">
        <v>58</v>
      </c>
      <c r="L68" s="52">
        <v>0</v>
      </c>
      <c r="M68" s="52">
        <v>0</v>
      </c>
      <c r="N68" s="52">
        <v>0</v>
      </c>
      <c r="O68" s="53">
        <v>0</v>
      </c>
    </row>
    <row r="69" spans="1:15" ht="23.25" x14ac:dyDescent="0.25">
      <c r="A69" s="41" t="s">
        <v>136</v>
      </c>
      <c r="B69" s="18" t="s">
        <v>137</v>
      </c>
      <c r="C69" s="19" t="s">
        <v>77</v>
      </c>
      <c r="D69" s="25" t="s">
        <v>58</v>
      </c>
      <c r="E69" s="25"/>
      <c r="F69" s="25" t="s">
        <v>59</v>
      </c>
      <c r="G69" s="25" t="s">
        <v>60</v>
      </c>
      <c r="H69" s="25" t="s">
        <v>61</v>
      </c>
      <c r="I69" s="25"/>
      <c r="J69" s="25" t="s">
        <v>62</v>
      </c>
      <c r="K69" s="25" t="s">
        <v>58</v>
      </c>
      <c r="L69" s="20">
        <v>0</v>
      </c>
      <c r="M69" s="20">
        <v>0</v>
      </c>
      <c r="N69" s="20">
        <v>0</v>
      </c>
      <c r="O69" s="21">
        <v>0</v>
      </c>
    </row>
    <row r="70" spans="1:15" ht="23.25" x14ac:dyDescent="0.25">
      <c r="A70" s="42" t="s">
        <v>138</v>
      </c>
      <c r="B70" s="18" t="s">
        <v>139</v>
      </c>
      <c r="C70" s="19" t="s">
        <v>140</v>
      </c>
      <c r="D70" s="25"/>
      <c r="E70" s="25"/>
      <c r="F70" s="25"/>
      <c r="G70" s="25"/>
      <c r="H70" s="25"/>
      <c r="I70" s="25"/>
      <c r="J70" s="25"/>
      <c r="K70" s="25"/>
      <c r="L70" s="20">
        <v>0</v>
      </c>
      <c r="M70" s="20">
        <v>0</v>
      </c>
      <c r="N70" s="20">
        <v>0</v>
      </c>
      <c r="O70" s="21">
        <v>0</v>
      </c>
    </row>
    <row r="71" spans="1:15" ht="23.25" x14ac:dyDescent="0.25">
      <c r="A71" s="42" t="s">
        <v>141</v>
      </c>
      <c r="B71" s="18" t="s">
        <v>142</v>
      </c>
      <c r="C71" s="19" t="s">
        <v>143</v>
      </c>
      <c r="D71" s="25" t="s">
        <v>58</v>
      </c>
      <c r="E71" s="25"/>
      <c r="F71" s="25" t="s">
        <v>59</v>
      </c>
      <c r="G71" s="25" t="s">
        <v>60</v>
      </c>
      <c r="H71" s="25" t="s">
        <v>61</v>
      </c>
      <c r="I71" s="25"/>
      <c r="J71" s="25" t="s">
        <v>62</v>
      </c>
      <c r="K71" s="25" t="s">
        <v>58</v>
      </c>
      <c r="L71" s="20">
        <v>0</v>
      </c>
      <c r="M71" s="20">
        <v>0</v>
      </c>
      <c r="N71" s="20">
        <v>0</v>
      </c>
      <c r="O71" s="21">
        <v>0</v>
      </c>
    </row>
    <row r="72" spans="1:15" ht="23.25" x14ac:dyDescent="0.25">
      <c r="A72" s="42" t="s">
        <v>144</v>
      </c>
      <c r="B72" s="18" t="s">
        <v>145</v>
      </c>
      <c r="C72" s="19" t="s">
        <v>146</v>
      </c>
      <c r="D72" s="25" t="s">
        <v>58</v>
      </c>
      <c r="E72" s="25"/>
      <c r="F72" s="25" t="s">
        <v>59</v>
      </c>
      <c r="G72" s="25" t="s">
        <v>60</v>
      </c>
      <c r="H72" s="25" t="s">
        <v>61</v>
      </c>
      <c r="I72" s="25"/>
      <c r="J72" s="25" t="s">
        <v>62</v>
      </c>
      <c r="K72" s="25" t="s">
        <v>58</v>
      </c>
      <c r="L72" s="20">
        <v>0</v>
      </c>
      <c r="M72" s="20">
        <v>0</v>
      </c>
      <c r="N72" s="20">
        <v>0</v>
      </c>
      <c r="O72" s="21">
        <v>0</v>
      </c>
    </row>
    <row r="73" spans="1:15" ht="23.25" x14ac:dyDescent="0.25">
      <c r="A73" s="47" t="s">
        <v>147</v>
      </c>
      <c r="B73" s="18" t="s">
        <v>148</v>
      </c>
      <c r="C73" s="19" t="s">
        <v>146</v>
      </c>
      <c r="D73" s="25"/>
      <c r="E73" s="25"/>
      <c r="F73" s="25"/>
      <c r="G73" s="25"/>
      <c r="H73" s="25"/>
      <c r="I73" s="25"/>
      <c r="J73" s="25"/>
      <c r="K73" s="25"/>
      <c r="L73" s="20">
        <v>0</v>
      </c>
      <c r="M73" s="20">
        <v>0</v>
      </c>
      <c r="N73" s="20">
        <v>0</v>
      </c>
      <c r="O73" s="21">
        <v>0</v>
      </c>
    </row>
    <row r="74" spans="1:15" ht="23.25" x14ac:dyDescent="0.25">
      <c r="A74" s="26" t="s">
        <v>149</v>
      </c>
      <c r="B74" s="18" t="s">
        <v>150</v>
      </c>
      <c r="C74" s="19" t="s">
        <v>151</v>
      </c>
      <c r="D74" s="25" t="s">
        <v>58</v>
      </c>
      <c r="E74" s="25"/>
      <c r="F74" s="25" t="s">
        <v>59</v>
      </c>
      <c r="G74" s="25" t="s">
        <v>60</v>
      </c>
      <c r="H74" s="25" t="s">
        <v>61</v>
      </c>
      <c r="I74" s="25"/>
      <c r="J74" s="25" t="s">
        <v>62</v>
      </c>
      <c r="K74" s="25" t="s">
        <v>58</v>
      </c>
      <c r="L74" s="20">
        <v>0</v>
      </c>
      <c r="M74" s="20">
        <v>0</v>
      </c>
      <c r="N74" s="20">
        <v>0</v>
      </c>
      <c r="O74" s="21">
        <v>0</v>
      </c>
    </row>
    <row r="75" spans="1:15" ht="34.5" x14ac:dyDescent="0.25">
      <c r="A75" s="42" t="s">
        <v>152</v>
      </c>
      <c r="B75" s="18" t="s">
        <v>153</v>
      </c>
      <c r="C75" s="19" t="s">
        <v>154</v>
      </c>
      <c r="D75" s="25"/>
      <c r="E75" s="25"/>
      <c r="F75" s="25"/>
      <c r="G75" s="25"/>
      <c r="H75" s="25"/>
      <c r="I75" s="25"/>
      <c r="J75" s="25"/>
      <c r="K75" s="25"/>
      <c r="L75" s="20">
        <v>0</v>
      </c>
      <c r="M75" s="20">
        <v>0</v>
      </c>
      <c r="N75" s="20">
        <v>0</v>
      </c>
      <c r="O75" s="21">
        <v>0</v>
      </c>
    </row>
    <row r="76" spans="1:15" ht="34.5" x14ac:dyDescent="0.25">
      <c r="A76" s="47" t="s">
        <v>155</v>
      </c>
      <c r="B76" s="18" t="s">
        <v>156</v>
      </c>
      <c r="C76" s="19" t="s">
        <v>157</v>
      </c>
      <c r="D76" s="25" t="s">
        <v>58</v>
      </c>
      <c r="E76" s="25"/>
      <c r="F76" s="25" t="s">
        <v>59</v>
      </c>
      <c r="G76" s="25" t="s">
        <v>60</v>
      </c>
      <c r="H76" s="25" t="s">
        <v>61</v>
      </c>
      <c r="I76" s="25"/>
      <c r="J76" s="25" t="s">
        <v>62</v>
      </c>
      <c r="K76" s="25" t="s">
        <v>58</v>
      </c>
      <c r="L76" s="20">
        <v>0</v>
      </c>
      <c r="M76" s="20">
        <v>0</v>
      </c>
      <c r="N76" s="20">
        <v>0</v>
      </c>
      <c r="O76" s="21">
        <v>0</v>
      </c>
    </row>
    <row r="77" spans="1:15" ht="23.25" x14ac:dyDescent="0.25">
      <c r="A77" s="42" t="s">
        <v>158</v>
      </c>
      <c r="B77" s="18" t="s">
        <v>159</v>
      </c>
      <c r="C77" s="19" t="s">
        <v>160</v>
      </c>
      <c r="D77" s="25" t="s">
        <v>58</v>
      </c>
      <c r="E77" s="25"/>
      <c r="F77" s="25" t="s">
        <v>59</v>
      </c>
      <c r="G77" s="25" t="s">
        <v>60</v>
      </c>
      <c r="H77" s="25" t="s">
        <v>61</v>
      </c>
      <c r="I77" s="25"/>
      <c r="J77" s="25" t="s">
        <v>62</v>
      </c>
      <c r="K77" s="25" t="s">
        <v>58</v>
      </c>
      <c r="L77" s="20">
        <v>0</v>
      </c>
      <c r="M77" s="20">
        <v>0</v>
      </c>
      <c r="N77" s="20">
        <v>0</v>
      </c>
      <c r="O77" s="21">
        <v>0</v>
      </c>
    </row>
    <row r="78" spans="1:15" ht="34.5" x14ac:dyDescent="0.25">
      <c r="A78" s="42" t="s">
        <v>161</v>
      </c>
      <c r="B78" s="18" t="s">
        <v>162</v>
      </c>
      <c r="C78" s="19" t="s">
        <v>163</v>
      </c>
      <c r="D78" s="25" t="s">
        <v>58</v>
      </c>
      <c r="E78" s="25"/>
      <c r="F78" s="25" t="s">
        <v>59</v>
      </c>
      <c r="G78" s="25" t="s">
        <v>60</v>
      </c>
      <c r="H78" s="25" t="s">
        <v>61</v>
      </c>
      <c r="I78" s="25"/>
      <c r="J78" s="25" t="s">
        <v>62</v>
      </c>
      <c r="K78" s="25" t="s">
        <v>58</v>
      </c>
      <c r="L78" s="20">
        <v>0</v>
      </c>
      <c r="M78" s="20">
        <v>0</v>
      </c>
      <c r="N78" s="20">
        <v>0</v>
      </c>
      <c r="O78" s="21">
        <v>0</v>
      </c>
    </row>
    <row r="79" spans="1:15" ht="23.25" x14ac:dyDescent="0.25">
      <c r="A79" s="42" t="s">
        <v>164</v>
      </c>
      <c r="B79" s="18" t="s">
        <v>165</v>
      </c>
      <c r="C79" s="19" t="s">
        <v>166</v>
      </c>
      <c r="D79" s="25" t="s">
        <v>58</v>
      </c>
      <c r="E79" s="25"/>
      <c r="F79" s="25" t="s">
        <v>59</v>
      </c>
      <c r="G79" s="25" t="s">
        <v>60</v>
      </c>
      <c r="H79" s="25" t="s">
        <v>61</v>
      </c>
      <c r="I79" s="25"/>
      <c r="J79" s="25" t="s">
        <v>62</v>
      </c>
      <c r="K79" s="25" t="s">
        <v>58</v>
      </c>
      <c r="L79" s="20">
        <v>0</v>
      </c>
      <c r="M79" s="20">
        <v>0</v>
      </c>
      <c r="N79" s="20">
        <v>0</v>
      </c>
      <c r="O79" s="21">
        <v>0</v>
      </c>
    </row>
    <row r="80" spans="1:15" ht="23.25" x14ac:dyDescent="0.25">
      <c r="A80" s="26" t="s">
        <v>167</v>
      </c>
      <c r="B80" s="18" t="s">
        <v>168</v>
      </c>
      <c r="C80" s="19" t="s">
        <v>169</v>
      </c>
      <c r="D80" s="25" t="s">
        <v>58</v>
      </c>
      <c r="E80" s="25"/>
      <c r="F80" s="25" t="s">
        <v>59</v>
      </c>
      <c r="G80" s="25" t="s">
        <v>60</v>
      </c>
      <c r="H80" s="25" t="s">
        <v>61</v>
      </c>
      <c r="I80" s="25"/>
      <c r="J80" s="25" t="s">
        <v>121</v>
      </c>
      <c r="K80" s="25" t="s">
        <v>58</v>
      </c>
      <c r="L80" s="20">
        <f>L81+L82+L83</f>
        <v>53000</v>
      </c>
      <c r="M80" s="20">
        <f>M81+M82+M83</f>
        <v>53000</v>
      </c>
      <c r="N80" s="20">
        <f>N81+N82+N83</f>
        <v>53000</v>
      </c>
      <c r="O80" s="21">
        <v>0</v>
      </c>
    </row>
    <row r="81" spans="1:15" ht="23.25" x14ac:dyDescent="0.25">
      <c r="A81" s="42" t="s">
        <v>170</v>
      </c>
      <c r="B81" s="18" t="s">
        <v>171</v>
      </c>
      <c r="C81" s="19" t="s">
        <v>172</v>
      </c>
      <c r="D81" s="25" t="s">
        <v>58</v>
      </c>
      <c r="E81" s="25"/>
      <c r="F81" s="25" t="s">
        <v>59</v>
      </c>
      <c r="G81" s="25" t="s">
        <v>60</v>
      </c>
      <c r="H81" s="25" t="s">
        <v>173</v>
      </c>
      <c r="I81" s="25"/>
      <c r="J81" s="25" t="s">
        <v>121</v>
      </c>
      <c r="K81" s="25" t="s">
        <v>58</v>
      </c>
      <c r="L81" s="20">
        <v>53000</v>
      </c>
      <c r="M81" s="20">
        <v>53000</v>
      </c>
      <c r="N81" s="20">
        <v>53000</v>
      </c>
      <c r="O81" s="21">
        <v>0</v>
      </c>
    </row>
    <row r="82" spans="1:15" ht="23.25" x14ac:dyDescent="0.25">
      <c r="A82" s="42" t="s">
        <v>174</v>
      </c>
      <c r="B82" s="18" t="s">
        <v>175</v>
      </c>
      <c r="C82" s="19" t="s">
        <v>176</v>
      </c>
      <c r="D82" s="25" t="s">
        <v>58</v>
      </c>
      <c r="E82" s="25"/>
      <c r="F82" s="25" t="s">
        <v>59</v>
      </c>
      <c r="G82" s="25" t="s">
        <v>60</v>
      </c>
      <c r="H82" s="25" t="s">
        <v>173</v>
      </c>
      <c r="I82" s="25"/>
      <c r="J82" s="25" t="s">
        <v>121</v>
      </c>
      <c r="K82" s="25" t="s">
        <v>58</v>
      </c>
      <c r="L82" s="20">
        <v>0</v>
      </c>
      <c r="M82" s="20">
        <v>0</v>
      </c>
      <c r="N82" s="20">
        <v>0</v>
      </c>
      <c r="O82" s="21">
        <v>0</v>
      </c>
    </row>
    <row r="83" spans="1:15" ht="23.25" x14ac:dyDescent="0.25">
      <c r="A83" s="42" t="s">
        <v>177</v>
      </c>
      <c r="B83" s="18" t="s">
        <v>178</v>
      </c>
      <c r="C83" s="19" t="s">
        <v>179</v>
      </c>
      <c r="D83" s="25" t="s">
        <v>58</v>
      </c>
      <c r="E83" s="25"/>
      <c r="F83" s="25" t="s">
        <v>59</v>
      </c>
      <c r="G83" s="25" t="s">
        <v>60</v>
      </c>
      <c r="H83" s="25" t="s">
        <v>61</v>
      </c>
      <c r="I83" s="25"/>
      <c r="J83" s="25" t="s">
        <v>121</v>
      </c>
      <c r="K83" s="25" t="s">
        <v>58</v>
      </c>
      <c r="L83" s="20">
        <v>0</v>
      </c>
      <c r="M83" s="20">
        <v>0</v>
      </c>
      <c r="N83" s="20">
        <v>0</v>
      </c>
      <c r="O83" s="21">
        <v>0</v>
      </c>
    </row>
    <row r="84" spans="1:15" ht="23.25" x14ac:dyDescent="0.25">
      <c r="A84" s="26" t="s">
        <v>180</v>
      </c>
      <c r="B84" s="18" t="s">
        <v>181</v>
      </c>
      <c r="C84" s="19" t="s">
        <v>45</v>
      </c>
      <c r="D84" s="25" t="s">
        <v>58</v>
      </c>
      <c r="E84" s="25"/>
      <c r="F84" s="25" t="s">
        <v>59</v>
      </c>
      <c r="G84" s="25" t="s">
        <v>60</v>
      </c>
      <c r="H84" s="25" t="s">
        <v>61</v>
      </c>
      <c r="I84" s="25"/>
      <c r="J84" s="25" t="s">
        <v>62</v>
      </c>
      <c r="K84" s="25" t="s">
        <v>58</v>
      </c>
      <c r="L84" s="20">
        <v>0</v>
      </c>
      <c r="M84" s="20">
        <v>0</v>
      </c>
      <c r="N84" s="20">
        <v>0</v>
      </c>
      <c r="O84" s="21">
        <v>0</v>
      </c>
    </row>
    <row r="85" spans="1:15" ht="23.25" x14ac:dyDescent="0.25">
      <c r="A85" s="42" t="s">
        <v>182</v>
      </c>
      <c r="B85" s="18" t="s">
        <v>183</v>
      </c>
      <c r="C85" s="19" t="s">
        <v>184</v>
      </c>
      <c r="D85" s="25"/>
      <c r="E85" s="25"/>
      <c r="F85" s="25"/>
      <c r="G85" s="25"/>
      <c r="H85" s="25"/>
      <c r="I85" s="25"/>
      <c r="J85" s="25"/>
      <c r="K85" s="25"/>
      <c r="L85" s="20">
        <v>0</v>
      </c>
      <c r="M85" s="20">
        <v>0</v>
      </c>
      <c r="N85" s="20">
        <v>0</v>
      </c>
      <c r="O85" s="21">
        <v>0</v>
      </c>
    </row>
    <row r="86" spans="1:15" ht="15" x14ac:dyDescent="0.25">
      <c r="A86" s="42" t="s">
        <v>185</v>
      </c>
      <c r="B86" s="18" t="s">
        <v>186</v>
      </c>
      <c r="C86" s="19" t="s">
        <v>187</v>
      </c>
      <c r="D86" s="25"/>
      <c r="E86" s="25"/>
      <c r="F86" s="25"/>
      <c r="G86" s="25"/>
      <c r="H86" s="25"/>
      <c r="I86" s="25"/>
      <c r="J86" s="25"/>
      <c r="K86" s="25"/>
      <c r="L86" s="20">
        <v>0</v>
      </c>
      <c r="M86" s="20">
        <v>0</v>
      </c>
      <c r="N86" s="20">
        <v>0</v>
      </c>
      <c r="O86" s="21">
        <v>0</v>
      </c>
    </row>
    <row r="87" spans="1:15" ht="23.25" x14ac:dyDescent="0.25">
      <c r="A87" s="42" t="s">
        <v>188</v>
      </c>
      <c r="B87" s="18" t="s">
        <v>189</v>
      </c>
      <c r="C87" s="19" t="s">
        <v>190</v>
      </c>
      <c r="D87" s="25"/>
      <c r="E87" s="25"/>
      <c r="F87" s="25"/>
      <c r="G87" s="25"/>
      <c r="H87" s="25"/>
      <c r="I87" s="25"/>
      <c r="J87" s="25"/>
      <c r="K87" s="25"/>
      <c r="L87" s="20">
        <v>0</v>
      </c>
      <c r="M87" s="20">
        <v>0</v>
      </c>
      <c r="N87" s="20">
        <v>0</v>
      </c>
      <c r="O87" s="21">
        <v>0</v>
      </c>
    </row>
    <row r="88" spans="1:15" ht="23.25" x14ac:dyDescent="0.25">
      <c r="A88" s="42" t="s">
        <v>191</v>
      </c>
      <c r="B88" s="18" t="s">
        <v>192</v>
      </c>
      <c r="C88" s="19" t="s">
        <v>193</v>
      </c>
      <c r="D88" s="25" t="s">
        <v>58</v>
      </c>
      <c r="E88" s="25"/>
      <c r="F88" s="25" t="s">
        <v>59</v>
      </c>
      <c r="G88" s="25" t="s">
        <v>60</v>
      </c>
      <c r="H88" s="25" t="s">
        <v>61</v>
      </c>
      <c r="I88" s="25"/>
      <c r="J88" s="25" t="s">
        <v>62</v>
      </c>
      <c r="K88" s="25" t="s">
        <v>58</v>
      </c>
      <c r="L88" s="20">
        <v>0</v>
      </c>
      <c r="M88" s="20">
        <v>0</v>
      </c>
      <c r="N88" s="20">
        <v>0</v>
      </c>
      <c r="O88" s="21">
        <v>0</v>
      </c>
    </row>
    <row r="89" spans="1:15" ht="23.25" x14ac:dyDescent="0.25">
      <c r="A89" s="42" t="s">
        <v>194</v>
      </c>
      <c r="B89" s="18" t="s">
        <v>195</v>
      </c>
      <c r="C89" s="19" t="s">
        <v>196</v>
      </c>
      <c r="D89" s="25" t="s">
        <v>58</v>
      </c>
      <c r="E89" s="25"/>
      <c r="F89" s="25" t="s">
        <v>59</v>
      </c>
      <c r="G89" s="25" t="s">
        <v>60</v>
      </c>
      <c r="H89" s="25" t="s">
        <v>61</v>
      </c>
      <c r="I89" s="25"/>
      <c r="J89" s="25" t="s">
        <v>62</v>
      </c>
      <c r="K89" s="25" t="s">
        <v>58</v>
      </c>
      <c r="L89" s="20">
        <v>0</v>
      </c>
      <c r="M89" s="20">
        <v>0</v>
      </c>
      <c r="N89" s="20">
        <v>0</v>
      </c>
      <c r="O89" s="21">
        <v>0</v>
      </c>
    </row>
    <row r="90" spans="1:15" ht="23.25" x14ac:dyDescent="0.25">
      <c r="A90" s="42" t="s">
        <v>197</v>
      </c>
      <c r="B90" s="18" t="s">
        <v>198</v>
      </c>
      <c r="C90" s="19" t="s">
        <v>199</v>
      </c>
      <c r="D90" s="25" t="s">
        <v>58</v>
      </c>
      <c r="E90" s="25"/>
      <c r="F90" s="25" t="s">
        <v>59</v>
      </c>
      <c r="G90" s="25" t="s">
        <v>60</v>
      </c>
      <c r="H90" s="25" t="s">
        <v>61</v>
      </c>
      <c r="I90" s="25"/>
      <c r="J90" s="25" t="s">
        <v>62</v>
      </c>
      <c r="K90" s="25" t="s">
        <v>58</v>
      </c>
      <c r="L90" s="20">
        <v>0</v>
      </c>
      <c r="M90" s="20">
        <v>0</v>
      </c>
      <c r="N90" s="20">
        <v>0</v>
      </c>
      <c r="O90" s="21">
        <v>0</v>
      </c>
    </row>
    <row r="91" spans="1:15" ht="23.25" x14ac:dyDescent="0.25">
      <c r="A91" s="26" t="s">
        <v>200</v>
      </c>
      <c r="B91" s="18" t="s">
        <v>201</v>
      </c>
      <c r="C91" s="19" t="s">
        <v>45</v>
      </c>
      <c r="D91" s="25" t="s">
        <v>58</v>
      </c>
      <c r="E91" s="25"/>
      <c r="F91" s="25" t="s">
        <v>59</v>
      </c>
      <c r="G91" s="25" t="s">
        <v>60</v>
      </c>
      <c r="H91" s="25" t="s">
        <v>61</v>
      </c>
      <c r="I91" s="25"/>
      <c r="J91" s="25" t="s">
        <v>62</v>
      </c>
      <c r="K91" s="25" t="s">
        <v>58</v>
      </c>
      <c r="L91" s="20">
        <v>0</v>
      </c>
      <c r="M91" s="20">
        <v>0</v>
      </c>
      <c r="N91" s="20">
        <v>0</v>
      </c>
      <c r="O91" s="21">
        <v>0</v>
      </c>
    </row>
    <row r="92" spans="1:15" ht="23.25" x14ac:dyDescent="0.25">
      <c r="A92" s="42" t="s">
        <v>202</v>
      </c>
      <c r="B92" s="18" t="s">
        <v>203</v>
      </c>
      <c r="C92" s="19" t="s">
        <v>204</v>
      </c>
      <c r="D92" s="25" t="s">
        <v>58</v>
      </c>
      <c r="E92" s="25"/>
      <c r="F92" s="25" t="s">
        <v>59</v>
      </c>
      <c r="G92" s="25" t="s">
        <v>60</v>
      </c>
      <c r="H92" s="25" t="s">
        <v>61</v>
      </c>
      <c r="I92" s="25"/>
      <c r="J92" s="25" t="s">
        <v>62</v>
      </c>
      <c r="K92" s="25" t="s">
        <v>58</v>
      </c>
      <c r="L92" s="20">
        <v>0</v>
      </c>
      <c r="M92" s="20">
        <v>0</v>
      </c>
      <c r="N92" s="20">
        <v>0</v>
      </c>
      <c r="O92" s="21">
        <v>0</v>
      </c>
    </row>
    <row r="93" spans="1:15" ht="23.25" x14ac:dyDescent="0.25">
      <c r="A93" s="26" t="s">
        <v>205</v>
      </c>
      <c r="B93" s="18" t="s">
        <v>206</v>
      </c>
      <c r="C93" s="19" t="s">
        <v>45</v>
      </c>
      <c r="D93" s="25" t="s">
        <v>58</v>
      </c>
      <c r="E93" s="25"/>
      <c r="F93" s="25" t="s">
        <v>59</v>
      </c>
      <c r="G93" s="25" t="s">
        <v>60</v>
      </c>
      <c r="H93" s="25" t="s">
        <v>61</v>
      </c>
      <c r="I93" s="25"/>
      <c r="J93" s="25" t="s">
        <v>62</v>
      </c>
      <c r="K93" s="25" t="s">
        <v>58</v>
      </c>
      <c r="L93" s="20">
        <f>L96+L98</f>
        <v>5348405.84</v>
      </c>
      <c r="M93" s="20">
        <f t="shared" ref="M93:N93" si="6">M96+M98</f>
        <v>4827511</v>
      </c>
      <c r="N93" s="20">
        <f t="shared" si="6"/>
        <v>4930721</v>
      </c>
      <c r="O93" s="21">
        <v>0</v>
      </c>
    </row>
    <row r="94" spans="1:15" ht="34.5" x14ac:dyDescent="0.25">
      <c r="A94" s="42" t="s">
        <v>207</v>
      </c>
      <c r="B94" s="18" t="s">
        <v>208</v>
      </c>
      <c r="C94" s="19" t="s">
        <v>209</v>
      </c>
      <c r="D94" s="25" t="s">
        <v>58</v>
      </c>
      <c r="E94" s="25"/>
      <c r="F94" s="25" t="s">
        <v>59</v>
      </c>
      <c r="G94" s="25" t="s">
        <v>60</v>
      </c>
      <c r="H94" s="25" t="s">
        <v>61</v>
      </c>
      <c r="I94" s="25"/>
      <c r="J94" s="25" t="s">
        <v>62</v>
      </c>
      <c r="K94" s="25" t="s">
        <v>58</v>
      </c>
      <c r="L94" s="20">
        <v>0</v>
      </c>
      <c r="M94" s="20">
        <v>0</v>
      </c>
      <c r="N94" s="20">
        <v>0</v>
      </c>
      <c r="O94" s="21">
        <v>0</v>
      </c>
    </row>
    <row r="95" spans="1:15" ht="23.25" x14ac:dyDescent="0.25">
      <c r="A95" s="42" t="s">
        <v>210</v>
      </c>
      <c r="B95" s="14" t="s">
        <v>211</v>
      </c>
      <c r="C95" s="15" t="s">
        <v>212</v>
      </c>
      <c r="D95" s="54" t="s">
        <v>58</v>
      </c>
      <c r="E95" s="54"/>
      <c r="F95" s="54" t="s">
        <v>59</v>
      </c>
      <c r="G95" s="54" t="s">
        <v>60</v>
      </c>
      <c r="H95" s="54" t="s">
        <v>61</v>
      </c>
      <c r="I95" s="54"/>
      <c r="J95" s="54" t="s">
        <v>62</v>
      </c>
      <c r="K95" s="54" t="s">
        <v>58</v>
      </c>
      <c r="L95" s="16">
        <v>0</v>
      </c>
      <c r="M95" s="16">
        <v>0</v>
      </c>
      <c r="N95" s="16">
        <v>0</v>
      </c>
      <c r="O95" s="17">
        <v>0</v>
      </c>
    </row>
    <row r="96" spans="1:15" ht="23.25" x14ac:dyDescent="0.25">
      <c r="A96" s="41" t="s">
        <v>213</v>
      </c>
      <c r="B96" s="34" t="s">
        <v>214</v>
      </c>
      <c r="C96" s="35" t="s">
        <v>215</v>
      </c>
      <c r="D96" s="36" t="s">
        <v>58</v>
      </c>
      <c r="E96" s="36"/>
      <c r="F96" s="36" t="s">
        <v>59</v>
      </c>
      <c r="G96" s="36" t="s">
        <v>60</v>
      </c>
      <c r="H96" s="36" t="s">
        <v>61</v>
      </c>
      <c r="I96" s="36"/>
      <c r="J96" s="36" t="s">
        <v>62</v>
      </c>
      <c r="K96" s="36" t="s">
        <v>58</v>
      </c>
      <c r="L96" s="37">
        <f>2408734.21+2025927</f>
        <v>4434661.21</v>
      </c>
      <c r="M96" s="37">
        <f>2556398+1503884</f>
        <v>4060282</v>
      </c>
      <c r="N96" s="37">
        <f>2649604+1487967</f>
        <v>4137571</v>
      </c>
      <c r="O96" s="38">
        <v>0</v>
      </c>
    </row>
    <row r="97" spans="1:15" ht="23.25" x14ac:dyDescent="0.25">
      <c r="A97" s="42" t="s">
        <v>216</v>
      </c>
      <c r="B97" s="18" t="s">
        <v>217</v>
      </c>
      <c r="C97" s="19" t="s">
        <v>218</v>
      </c>
      <c r="D97" s="25"/>
      <c r="E97" s="25"/>
      <c r="F97" s="25"/>
      <c r="G97" s="25"/>
      <c r="H97" s="25"/>
      <c r="I97" s="25"/>
      <c r="J97" s="25"/>
      <c r="K97" s="25"/>
      <c r="L97" s="20">
        <v>0</v>
      </c>
      <c r="M97" s="20">
        <v>0</v>
      </c>
      <c r="N97" s="20">
        <v>0</v>
      </c>
      <c r="O97" s="21">
        <v>0</v>
      </c>
    </row>
    <row r="98" spans="1:15" ht="23.25" x14ac:dyDescent="0.25">
      <c r="A98" s="42" t="s">
        <v>219</v>
      </c>
      <c r="B98" s="18" t="s">
        <v>220</v>
      </c>
      <c r="C98" s="19" t="s">
        <v>221</v>
      </c>
      <c r="D98" s="25" t="s">
        <v>58</v>
      </c>
      <c r="E98" s="25"/>
      <c r="F98" s="25" t="s">
        <v>59</v>
      </c>
      <c r="G98" s="25" t="s">
        <v>60</v>
      </c>
      <c r="H98" s="25" t="s">
        <v>222</v>
      </c>
      <c r="I98" s="25"/>
      <c r="J98" s="25" t="s">
        <v>121</v>
      </c>
      <c r="K98" s="25" t="s">
        <v>58</v>
      </c>
      <c r="L98" s="20">
        <f>275000+638744.63</f>
        <v>913744.63</v>
      </c>
      <c r="M98" s="20">
        <f>648229+119000</f>
        <v>767229</v>
      </c>
      <c r="N98" s="20">
        <f>674150+119000</f>
        <v>793150</v>
      </c>
      <c r="O98" s="21">
        <v>0</v>
      </c>
    </row>
    <row r="99" spans="1:15" ht="23.25" x14ac:dyDescent="0.25">
      <c r="A99" s="42" t="s">
        <v>223</v>
      </c>
      <c r="B99" s="18" t="s">
        <v>224</v>
      </c>
      <c r="C99" s="19" t="s">
        <v>225</v>
      </c>
      <c r="D99" s="25" t="s">
        <v>58</v>
      </c>
      <c r="E99" s="25"/>
      <c r="F99" s="25" t="s">
        <v>59</v>
      </c>
      <c r="G99" s="25" t="s">
        <v>60</v>
      </c>
      <c r="H99" s="25" t="s">
        <v>61</v>
      </c>
      <c r="I99" s="25"/>
      <c r="J99" s="25" t="s">
        <v>62</v>
      </c>
      <c r="K99" s="25" t="s">
        <v>58</v>
      </c>
      <c r="L99" s="20">
        <v>0</v>
      </c>
      <c r="M99" s="20">
        <v>0</v>
      </c>
      <c r="N99" s="20">
        <v>0</v>
      </c>
      <c r="O99" s="21">
        <v>0</v>
      </c>
    </row>
    <row r="100" spans="1:15" ht="34.5" x14ac:dyDescent="0.25">
      <c r="A100" s="47" t="s">
        <v>226</v>
      </c>
      <c r="B100" s="18" t="s">
        <v>227</v>
      </c>
      <c r="C100" s="19" t="s">
        <v>228</v>
      </c>
      <c r="D100" s="25" t="s">
        <v>58</v>
      </c>
      <c r="E100" s="25"/>
      <c r="F100" s="25" t="s">
        <v>59</v>
      </c>
      <c r="G100" s="25" t="s">
        <v>60</v>
      </c>
      <c r="H100" s="25" t="s">
        <v>61</v>
      </c>
      <c r="I100" s="25"/>
      <c r="J100" s="25" t="s">
        <v>62</v>
      </c>
      <c r="K100" s="25" t="s">
        <v>58</v>
      </c>
      <c r="L100" s="20">
        <v>0</v>
      </c>
      <c r="M100" s="20">
        <v>0</v>
      </c>
      <c r="N100" s="20">
        <v>0</v>
      </c>
      <c r="O100" s="21">
        <v>0</v>
      </c>
    </row>
    <row r="101" spans="1:15" ht="23.25" x14ac:dyDescent="0.25">
      <c r="A101" s="47" t="s">
        <v>229</v>
      </c>
      <c r="B101" s="18" t="s">
        <v>230</v>
      </c>
      <c r="C101" s="19" t="s">
        <v>231</v>
      </c>
      <c r="D101" s="25" t="s">
        <v>58</v>
      </c>
      <c r="E101" s="25"/>
      <c r="F101" s="25" t="s">
        <v>59</v>
      </c>
      <c r="G101" s="25" t="s">
        <v>60</v>
      </c>
      <c r="H101" s="25" t="s">
        <v>61</v>
      </c>
      <c r="I101" s="25"/>
      <c r="J101" s="25" t="s">
        <v>62</v>
      </c>
      <c r="K101" s="25" t="s">
        <v>58</v>
      </c>
      <c r="L101" s="20">
        <v>0</v>
      </c>
      <c r="M101" s="20">
        <v>0</v>
      </c>
      <c r="N101" s="20">
        <v>0</v>
      </c>
      <c r="O101" s="21">
        <v>0</v>
      </c>
    </row>
    <row r="102" spans="1:15" ht="15" x14ac:dyDescent="0.25">
      <c r="A102" s="26" t="s">
        <v>232</v>
      </c>
      <c r="B102" s="18" t="s">
        <v>233</v>
      </c>
      <c r="C102" s="19" t="s">
        <v>234</v>
      </c>
      <c r="D102" s="25"/>
      <c r="E102" s="25"/>
      <c r="F102" s="25"/>
      <c r="G102" s="25"/>
      <c r="H102" s="25"/>
      <c r="I102" s="25"/>
      <c r="J102" s="25"/>
      <c r="K102" s="25"/>
      <c r="L102" s="20">
        <v>0</v>
      </c>
      <c r="M102" s="20">
        <v>0</v>
      </c>
      <c r="N102" s="20">
        <v>0</v>
      </c>
      <c r="O102" s="21">
        <v>0</v>
      </c>
    </row>
    <row r="103" spans="1:15" ht="23.25" x14ac:dyDescent="0.25">
      <c r="A103" s="22" t="s">
        <v>235</v>
      </c>
      <c r="B103" s="23" t="s">
        <v>236</v>
      </c>
      <c r="C103" s="24" t="s">
        <v>237</v>
      </c>
      <c r="D103" s="25" t="s">
        <v>58</v>
      </c>
      <c r="E103" s="25"/>
      <c r="F103" s="25" t="s">
        <v>59</v>
      </c>
      <c r="G103" s="25" t="s">
        <v>60</v>
      </c>
      <c r="H103" s="25" t="s">
        <v>61</v>
      </c>
      <c r="I103" s="25" t="s">
        <v>61</v>
      </c>
      <c r="J103" s="25" t="s">
        <v>62</v>
      </c>
      <c r="K103" s="25" t="s">
        <v>58</v>
      </c>
      <c r="L103" s="20">
        <v>0</v>
      </c>
      <c r="M103" s="20">
        <v>0</v>
      </c>
      <c r="N103" s="20">
        <v>0</v>
      </c>
      <c r="O103" s="21">
        <v>0</v>
      </c>
    </row>
    <row r="104" spans="1:15" ht="23.25" x14ac:dyDescent="0.25">
      <c r="A104" s="46" t="s">
        <v>238</v>
      </c>
      <c r="B104" s="18" t="s">
        <v>239</v>
      </c>
      <c r="C104" s="19"/>
      <c r="D104" s="25" t="s">
        <v>58</v>
      </c>
      <c r="E104" s="25"/>
      <c r="F104" s="25" t="s">
        <v>59</v>
      </c>
      <c r="G104" s="25" t="s">
        <v>60</v>
      </c>
      <c r="H104" s="25" t="s">
        <v>240</v>
      </c>
      <c r="I104" s="25" t="s">
        <v>98</v>
      </c>
      <c r="J104" s="25" t="s">
        <v>62</v>
      </c>
      <c r="K104" s="25" t="s">
        <v>58</v>
      </c>
      <c r="L104" s="20">
        <v>0</v>
      </c>
      <c r="M104" s="20">
        <v>0</v>
      </c>
      <c r="N104" s="20">
        <v>0</v>
      </c>
      <c r="O104" s="21">
        <v>0</v>
      </c>
    </row>
    <row r="105" spans="1:15" ht="23.25" x14ac:dyDescent="0.25">
      <c r="A105" s="46" t="s">
        <v>241</v>
      </c>
      <c r="B105" s="18" t="s">
        <v>242</v>
      </c>
      <c r="C105" s="19"/>
      <c r="D105" s="25" t="s">
        <v>58</v>
      </c>
      <c r="E105" s="25"/>
      <c r="F105" s="25" t="s">
        <v>59</v>
      </c>
      <c r="G105" s="25" t="s">
        <v>60</v>
      </c>
      <c r="H105" s="25" t="s">
        <v>240</v>
      </c>
      <c r="I105" s="25" t="s">
        <v>98</v>
      </c>
      <c r="J105" s="25" t="s">
        <v>62</v>
      </c>
      <c r="K105" s="25" t="s">
        <v>58</v>
      </c>
      <c r="L105" s="20">
        <v>0</v>
      </c>
      <c r="M105" s="20">
        <v>0</v>
      </c>
      <c r="N105" s="20">
        <v>0</v>
      </c>
      <c r="O105" s="21">
        <v>0</v>
      </c>
    </row>
    <row r="106" spans="1:15" ht="23.25" x14ac:dyDescent="0.25">
      <c r="A106" s="46" t="s">
        <v>243</v>
      </c>
      <c r="B106" s="18" t="s">
        <v>244</v>
      </c>
      <c r="C106" s="19"/>
      <c r="D106" s="25" t="s">
        <v>58</v>
      </c>
      <c r="E106" s="25"/>
      <c r="F106" s="25" t="s">
        <v>59</v>
      </c>
      <c r="G106" s="25" t="s">
        <v>60</v>
      </c>
      <c r="H106" s="25" t="s">
        <v>61</v>
      </c>
      <c r="I106" s="25" t="s">
        <v>61</v>
      </c>
      <c r="J106" s="25" t="s">
        <v>62</v>
      </c>
      <c r="K106" s="25" t="s">
        <v>58</v>
      </c>
      <c r="L106" s="20">
        <v>0</v>
      </c>
      <c r="M106" s="20">
        <v>0</v>
      </c>
      <c r="N106" s="20">
        <v>0</v>
      </c>
      <c r="O106" s="21">
        <v>0</v>
      </c>
    </row>
    <row r="107" spans="1:15" ht="23.25" x14ac:dyDescent="0.25">
      <c r="A107" s="22" t="s">
        <v>245</v>
      </c>
      <c r="B107" s="23" t="s">
        <v>246</v>
      </c>
      <c r="C107" s="24" t="s">
        <v>45</v>
      </c>
      <c r="D107" s="25" t="s">
        <v>58</v>
      </c>
      <c r="E107" s="25"/>
      <c r="F107" s="25" t="s">
        <v>59</v>
      </c>
      <c r="G107" s="25" t="s">
        <v>60</v>
      </c>
      <c r="H107" s="25" t="s">
        <v>61</v>
      </c>
      <c r="I107" s="25" t="s">
        <v>247</v>
      </c>
      <c r="J107" s="25" t="s">
        <v>62</v>
      </c>
      <c r="K107" s="25" t="s">
        <v>58</v>
      </c>
      <c r="L107" s="20">
        <v>0</v>
      </c>
      <c r="M107" s="20">
        <v>0</v>
      </c>
      <c r="N107" s="20">
        <v>0</v>
      </c>
      <c r="O107" s="21">
        <v>0</v>
      </c>
    </row>
    <row r="108" spans="1:15" ht="23.25" x14ac:dyDescent="0.25">
      <c r="A108" s="46" t="s">
        <v>248</v>
      </c>
      <c r="B108" s="55" t="s">
        <v>249</v>
      </c>
      <c r="C108" s="56" t="s">
        <v>247</v>
      </c>
      <c r="D108" s="57"/>
      <c r="E108" s="57"/>
      <c r="F108" s="57"/>
      <c r="G108" s="57"/>
      <c r="H108" s="57"/>
      <c r="I108" s="57"/>
      <c r="J108" s="57"/>
      <c r="K108" s="57"/>
      <c r="L108" s="58">
        <v>0</v>
      </c>
      <c r="M108" s="58">
        <v>0</v>
      </c>
      <c r="N108" s="58">
        <v>0</v>
      </c>
      <c r="O108" s="53">
        <v>0</v>
      </c>
    </row>
    <row r="113" spans="12:14" ht="10.15" customHeight="1" x14ac:dyDescent="0.25">
      <c r="L113" s="65"/>
      <c r="M113" s="65"/>
      <c r="N113" s="65"/>
    </row>
    <row r="115" spans="12:14" ht="10.15" customHeight="1" x14ac:dyDescent="0.25">
      <c r="L115" s="65"/>
      <c r="M115" s="65"/>
      <c r="N115" s="65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59055118110236227" right="0.51181102362204722" top="0.78740157480314965" bottom="0.31496062992125984" header="0.19685039370078741" footer="0.19685039370078741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59"/>
  <sheetViews>
    <sheetView topLeftCell="C13" workbookViewId="0">
      <selection activeCell="CZ25" sqref="CZ25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4" max="107" width="11.7109375" customWidth="1"/>
  </cols>
  <sheetData>
    <row r="1" spans="1:107" ht="13.5" customHeight="1" x14ac:dyDescent="0.25">
      <c r="B1" s="89" t="s">
        <v>250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</row>
    <row r="2" spans="1:107" ht="15" x14ac:dyDescent="0.25"/>
    <row r="3" spans="1:107" ht="11.25" customHeight="1" x14ac:dyDescent="0.25">
      <c r="A3" s="123" t="s">
        <v>251</v>
      </c>
      <c r="B3" s="123"/>
      <c r="C3" s="123"/>
      <c r="D3" s="123"/>
      <c r="E3" s="123"/>
      <c r="F3" s="123"/>
      <c r="G3" s="123"/>
      <c r="H3" s="124"/>
      <c r="I3" s="90" t="s">
        <v>18</v>
      </c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129"/>
      <c r="CN3" s="76" t="s">
        <v>252</v>
      </c>
      <c r="CO3" s="123"/>
      <c r="CP3" s="123"/>
      <c r="CQ3" s="123"/>
      <c r="CR3" s="123"/>
      <c r="CS3" s="123"/>
      <c r="CT3" s="123"/>
      <c r="CU3" s="124"/>
      <c r="CV3" s="76" t="s">
        <v>253</v>
      </c>
      <c r="CW3" s="76" t="s">
        <v>20</v>
      </c>
      <c r="CX3" s="76" t="s">
        <v>254</v>
      </c>
      <c r="CY3" s="93" t="s">
        <v>336</v>
      </c>
      <c r="CZ3" s="86" t="s">
        <v>28</v>
      </c>
      <c r="DA3" s="87"/>
      <c r="DB3" s="87"/>
      <c r="DC3" s="88"/>
    </row>
    <row r="4" spans="1:107" ht="11.25" customHeight="1" x14ac:dyDescent="0.25">
      <c r="A4" s="125"/>
      <c r="B4" s="125"/>
      <c r="C4" s="125"/>
      <c r="D4" s="125"/>
      <c r="E4" s="125"/>
      <c r="F4" s="125"/>
      <c r="G4" s="125"/>
      <c r="H4" s="126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130"/>
      <c r="CN4" s="77"/>
      <c r="CO4" s="125"/>
      <c r="CP4" s="125"/>
      <c r="CQ4" s="125"/>
      <c r="CR4" s="125"/>
      <c r="CS4" s="125"/>
      <c r="CT4" s="125"/>
      <c r="CU4" s="126"/>
      <c r="CV4" s="77"/>
      <c r="CW4" s="77"/>
      <c r="CX4" s="77"/>
      <c r="CY4" s="99"/>
      <c r="CZ4" s="29" t="s">
        <v>337</v>
      </c>
      <c r="DA4" s="29" t="s">
        <v>344</v>
      </c>
      <c r="DB4" s="29" t="s">
        <v>350</v>
      </c>
      <c r="DC4" s="93" t="s">
        <v>29</v>
      </c>
    </row>
    <row r="5" spans="1:107" ht="39" customHeight="1" x14ac:dyDescent="0.25">
      <c r="A5" s="127"/>
      <c r="B5" s="127"/>
      <c r="C5" s="127"/>
      <c r="D5" s="127"/>
      <c r="E5" s="127"/>
      <c r="F5" s="127"/>
      <c r="G5" s="127"/>
      <c r="H5" s="128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131"/>
      <c r="CN5" s="78"/>
      <c r="CO5" s="127"/>
      <c r="CP5" s="127"/>
      <c r="CQ5" s="127"/>
      <c r="CR5" s="127"/>
      <c r="CS5" s="127"/>
      <c r="CT5" s="127"/>
      <c r="CU5" s="128"/>
      <c r="CV5" s="78"/>
      <c r="CW5" s="78"/>
      <c r="CX5" s="78"/>
      <c r="CY5" s="100"/>
      <c r="CZ5" s="10" t="s">
        <v>255</v>
      </c>
      <c r="DA5" s="59" t="s">
        <v>256</v>
      </c>
      <c r="DB5" s="59" t="s">
        <v>257</v>
      </c>
      <c r="DC5" s="94"/>
    </row>
    <row r="6" spans="1:107" ht="13.9" customHeight="1" x14ac:dyDescent="0.25">
      <c r="A6" s="118" t="s">
        <v>33</v>
      </c>
      <c r="B6" s="118"/>
      <c r="C6" s="118"/>
      <c r="D6" s="118"/>
      <c r="E6" s="118"/>
      <c r="F6" s="118"/>
      <c r="G6" s="118"/>
      <c r="H6" s="119"/>
      <c r="I6" s="118" t="s">
        <v>34</v>
      </c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9"/>
      <c r="CN6" s="120" t="s">
        <v>35</v>
      </c>
      <c r="CO6" s="121"/>
      <c r="CP6" s="121"/>
      <c r="CQ6" s="121"/>
      <c r="CR6" s="121"/>
      <c r="CS6" s="121"/>
      <c r="CT6" s="121"/>
      <c r="CU6" s="122"/>
      <c r="CV6" s="60" t="s">
        <v>36</v>
      </c>
      <c r="CW6" s="60" t="s">
        <v>258</v>
      </c>
      <c r="CX6" s="60" t="s">
        <v>259</v>
      </c>
      <c r="CY6" s="74"/>
      <c r="CZ6" s="60" t="s">
        <v>37</v>
      </c>
      <c r="DA6" s="60" t="s">
        <v>38</v>
      </c>
      <c r="DB6" s="60" t="s">
        <v>39</v>
      </c>
      <c r="DC6" s="61" t="s">
        <v>40</v>
      </c>
    </row>
    <row r="7" spans="1:107" ht="12.75" customHeight="1" thickBot="1" x14ac:dyDescent="0.3">
      <c r="A7" s="132">
        <v>1</v>
      </c>
      <c r="B7" s="132"/>
      <c r="C7" s="132"/>
      <c r="D7" s="132"/>
      <c r="E7" s="132"/>
      <c r="F7" s="132"/>
      <c r="G7" s="132"/>
      <c r="H7" s="133"/>
      <c r="I7" s="134" t="s">
        <v>260</v>
      </c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6" t="s">
        <v>261</v>
      </c>
      <c r="CO7" s="137"/>
      <c r="CP7" s="137"/>
      <c r="CQ7" s="137"/>
      <c r="CR7" s="137"/>
      <c r="CS7" s="137"/>
      <c r="CT7" s="137"/>
      <c r="CU7" s="138"/>
      <c r="CV7" s="15" t="s">
        <v>351</v>
      </c>
      <c r="CW7" s="15" t="s">
        <v>45</v>
      </c>
      <c r="CX7" s="15" t="s">
        <v>45</v>
      </c>
      <c r="CY7" s="15" t="s">
        <v>45</v>
      </c>
      <c r="CZ7" s="16">
        <f>CZ11</f>
        <v>5348405.84</v>
      </c>
      <c r="DA7" s="16">
        <f>DA11</f>
        <v>4827511</v>
      </c>
      <c r="DB7" s="16">
        <f>DB11</f>
        <v>4930721</v>
      </c>
      <c r="DC7" s="17">
        <v>0</v>
      </c>
    </row>
    <row r="8" spans="1:107" ht="24" customHeight="1" thickBot="1" x14ac:dyDescent="0.3">
      <c r="A8" s="106" t="s">
        <v>264</v>
      </c>
      <c r="B8" s="106"/>
      <c r="C8" s="106"/>
      <c r="D8" s="106"/>
      <c r="E8" s="106"/>
      <c r="F8" s="106"/>
      <c r="G8" s="106"/>
      <c r="H8" s="107"/>
      <c r="I8" s="108" t="s">
        <v>265</v>
      </c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10" t="s">
        <v>266</v>
      </c>
      <c r="CO8" s="106"/>
      <c r="CP8" s="106"/>
      <c r="CQ8" s="106"/>
      <c r="CR8" s="106"/>
      <c r="CS8" s="106"/>
      <c r="CT8" s="106"/>
      <c r="CU8" s="107"/>
      <c r="CV8" s="15" t="s">
        <v>351</v>
      </c>
      <c r="CW8" s="19" t="s">
        <v>45</v>
      </c>
      <c r="CX8" s="19" t="s">
        <v>45</v>
      </c>
      <c r="CY8" s="19" t="s">
        <v>45</v>
      </c>
      <c r="CZ8" s="20">
        <v>0</v>
      </c>
      <c r="DA8" s="20">
        <v>0</v>
      </c>
      <c r="DB8" s="20">
        <v>0</v>
      </c>
      <c r="DC8" s="21">
        <v>0</v>
      </c>
    </row>
    <row r="9" spans="1:107" ht="24" customHeight="1" thickBot="1" x14ac:dyDescent="0.3">
      <c r="A9" s="106" t="s">
        <v>262</v>
      </c>
      <c r="B9" s="106"/>
      <c r="C9" s="106"/>
      <c r="D9" s="106"/>
      <c r="E9" s="106"/>
      <c r="F9" s="106"/>
      <c r="G9" s="106"/>
      <c r="H9" s="107"/>
      <c r="I9" s="108" t="s">
        <v>267</v>
      </c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10" t="s">
        <v>263</v>
      </c>
      <c r="CO9" s="106"/>
      <c r="CP9" s="106"/>
      <c r="CQ9" s="106"/>
      <c r="CR9" s="106"/>
      <c r="CS9" s="106"/>
      <c r="CT9" s="106"/>
      <c r="CU9" s="107"/>
      <c r="CV9" s="15" t="s">
        <v>351</v>
      </c>
      <c r="CW9" s="19" t="s">
        <v>45</v>
      </c>
      <c r="CX9" s="19" t="s">
        <v>45</v>
      </c>
      <c r="CY9" s="19" t="s">
        <v>45</v>
      </c>
      <c r="CZ9" s="20">
        <v>0</v>
      </c>
      <c r="DA9" s="20">
        <v>0</v>
      </c>
      <c r="DB9" s="20">
        <v>0</v>
      </c>
      <c r="DC9" s="21">
        <v>0</v>
      </c>
    </row>
    <row r="10" spans="1:107" ht="24" customHeight="1" thickBot="1" x14ac:dyDescent="0.3">
      <c r="A10" s="106" t="s">
        <v>268</v>
      </c>
      <c r="B10" s="106"/>
      <c r="C10" s="106"/>
      <c r="D10" s="106"/>
      <c r="E10" s="106"/>
      <c r="F10" s="106"/>
      <c r="G10" s="106"/>
      <c r="H10" s="107"/>
      <c r="I10" s="108" t="s">
        <v>269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10" t="s">
        <v>270</v>
      </c>
      <c r="CO10" s="106"/>
      <c r="CP10" s="106"/>
      <c r="CQ10" s="106"/>
      <c r="CR10" s="106"/>
      <c r="CS10" s="106"/>
      <c r="CT10" s="106"/>
      <c r="CU10" s="107"/>
      <c r="CV10" s="15" t="s">
        <v>351</v>
      </c>
      <c r="CW10" s="19" t="s">
        <v>45</v>
      </c>
      <c r="CX10" s="19" t="s">
        <v>45</v>
      </c>
      <c r="CY10" s="19" t="s">
        <v>45</v>
      </c>
      <c r="CZ10" s="20">
        <v>0</v>
      </c>
      <c r="DA10" s="20">
        <v>0</v>
      </c>
      <c r="DB10" s="20">
        <v>0</v>
      </c>
      <c r="DC10" s="21">
        <v>0</v>
      </c>
    </row>
    <row r="11" spans="1:107" ht="24" customHeight="1" thickBot="1" x14ac:dyDescent="0.3">
      <c r="A11" s="106" t="s">
        <v>271</v>
      </c>
      <c r="B11" s="106"/>
      <c r="C11" s="106"/>
      <c r="D11" s="106"/>
      <c r="E11" s="106"/>
      <c r="F11" s="106"/>
      <c r="G11" s="106"/>
      <c r="H11" s="107"/>
      <c r="I11" s="108" t="s">
        <v>272</v>
      </c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10" t="s">
        <v>273</v>
      </c>
      <c r="CO11" s="106"/>
      <c r="CP11" s="106"/>
      <c r="CQ11" s="106"/>
      <c r="CR11" s="106"/>
      <c r="CS11" s="106"/>
      <c r="CT11" s="106"/>
      <c r="CU11" s="107"/>
      <c r="CV11" s="15" t="s">
        <v>351</v>
      </c>
      <c r="CW11" s="19" t="s">
        <v>45</v>
      </c>
      <c r="CX11" s="19" t="s">
        <v>45</v>
      </c>
      <c r="CY11" s="19" t="s">
        <v>45</v>
      </c>
      <c r="CZ11" s="20">
        <f>CZ12+CZ23</f>
        <v>5348405.84</v>
      </c>
      <c r="DA11" s="20">
        <f>DA12+DA23</f>
        <v>4827511</v>
      </c>
      <c r="DB11" s="20">
        <f>DB12+DB23</f>
        <v>4930721</v>
      </c>
      <c r="DC11" s="21">
        <v>0</v>
      </c>
    </row>
    <row r="12" spans="1:107" ht="24" customHeight="1" thickBot="1" x14ac:dyDescent="0.3">
      <c r="A12" s="106" t="s">
        <v>274</v>
      </c>
      <c r="B12" s="106"/>
      <c r="C12" s="106"/>
      <c r="D12" s="106"/>
      <c r="E12" s="106"/>
      <c r="F12" s="106"/>
      <c r="G12" s="106"/>
      <c r="H12" s="107"/>
      <c r="I12" s="108" t="s">
        <v>275</v>
      </c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/>
      <c r="CL12" s="109"/>
      <c r="CM12" s="109"/>
      <c r="CN12" s="110" t="s">
        <v>276</v>
      </c>
      <c r="CO12" s="106"/>
      <c r="CP12" s="106"/>
      <c r="CQ12" s="106"/>
      <c r="CR12" s="106"/>
      <c r="CS12" s="106"/>
      <c r="CT12" s="106"/>
      <c r="CU12" s="107"/>
      <c r="CV12" s="15" t="s">
        <v>351</v>
      </c>
      <c r="CW12" s="19" t="s">
        <v>45</v>
      </c>
      <c r="CX12" s="19" t="s">
        <v>45</v>
      </c>
      <c r="CY12" s="19" t="s">
        <v>45</v>
      </c>
      <c r="CZ12" s="20">
        <f>CZ13</f>
        <v>2664671.63</v>
      </c>
      <c r="DA12" s="20">
        <f>DA13</f>
        <v>3204627</v>
      </c>
      <c r="DB12" s="20">
        <f>DB13</f>
        <v>3323754</v>
      </c>
      <c r="DC12" s="21">
        <v>0</v>
      </c>
    </row>
    <row r="13" spans="1:107" ht="24" customHeight="1" thickBot="1" x14ac:dyDescent="0.3">
      <c r="A13" s="106" t="s">
        <v>277</v>
      </c>
      <c r="B13" s="106"/>
      <c r="C13" s="106"/>
      <c r="D13" s="106"/>
      <c r="E13" s="106"/>
      <c r="F13" s="106"/>
      <c r="G13" s="106"/>
      <c r="H13" s="107"/>
      <c r="I13" s="108" t="s">
        <v>278</v>
      </c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10" t="s">
        <v>279</v>
      </c>
      <c r="CO13" s="106"/>
      <c r="CP13" s="106"/>
      <c r="CQ13" s="106"/>
      <c r="CR13" s="106"/>
      <c r="CS13" s="106"/>
      <c r="CT13" s="106"/>
      <c r="CU13" s="107"/>
      <c r="CV13" s="15" t="s">
        <v>351</v>
      </c>
      <c r="CW13" s="19" t="s">
        <v>45</v>
      </c>
      <c r="CX13" s="19" t="s">
        <v>45</v>
      </c>
      <c r="CY13" s="19" t="s">
        <v>45</v>
      </c>
      <c r="CZ13" s="20">
        <f>630000+2025927+8744.63</f>
        <v>2664671.63</v>
      </c>
      <c r="DA13" s="20">
        <f>648229+2556398</f>
        <v>3204627</v>
      </c>
      <c r="DB13" s="20">
        <f>674150+2649604</f>
        <v>3323754</v>
      </c>
      <c r="DC13" s="21">
        <v>0</v>
      </c>
    </row>
    <row r="14" spans="1:107" ht="24" customHeight="1" thickBot="1" x14ac:dyDescent="0.3">
      <c r="A14" s="106" t="s">
        <v>280</v>
      </c>
      <c r="B14" s="106"/>
      <c r="C14" s="106"/>
      <c r="D14" s="106"/>
      <c r="E14" s="106"/>
      <c r="F14" s="106"/>
      <c r="G14" s="106"/>
      <c r="H14" s="107"/>
      <c r="I14" s="108" t="s">
        <v>281</v>
      </c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10" t="s">
        <v>282</v>
      </c>
      <c r="CO14" s="106"/>
      <c r="CP14" s="106"/>
      <c r="CQ14" s="106"/>
      <c r="CR14" s="106"/>
      <c r="CS14" s="106"/>
      <c r="CT14" s="106"/>
      <c r="CU14" s="107"/>
      <c r="CV14" s="15" t="s">
        <v>351</v>
      </c>
      <c r="CW14" s="19" t="s">
        <v>45</v>
      </c>
      <c r="CX14" s="19" t="s">
        <v>45</v>
      </c>
      <c r="CY14" s="19" t="s">
        <v>45</v>
      </c>
      <c r="CZ14" s="20">
        <v>0</v>
      </c>
      <c r="DA14" s="20">
        <v>0</v>
      </c>
      <c r="DB14" s="20">
        <v>0</v>
      </c>
      <c r="DC14" s="21">
        <v>0</v>
      </c>
    </row>
    <row r="15" spans="1:107" ht="24" customHeight="1" thickBot="1" x14ac:dyDescent="0.3">
      <c r="A15" s="106" t="s">
        <v>283</v>
      </c>
      <c r="B15" s="106"/>
      <c r="C15" s="106"/>
      <c r="D15" s="106"/>
      <c r="E15" s="106"/>
      <c r="F15" s="106"/>
      <c r="G15" s="106"/>
      <c r="H15" s="107"/>
      <c r="I15" s="108" t="s">
        <v>284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10" t="s">
        <v>285</v>
      </c>
      <c r="CO15" s="106"/>
      <c r="CP15" s="106"/>
      <c r="CQ15" s="106"/>
      <c r="CR15" s="106"/>
      <c r="CS15" s="106"/>
      <c r="CT15" s="106"/>
      <c r="CU15" s="107"/>
      <c r="CV15" s="15" t="s">
        <v>351</v>
      </c>
      <c r="CW15" s="19" t="s">
        <v>45</v>
      </c>
      <c r="CX15" s="19" t="s">
        <v>45</v>
      </c>
      <c r="CY15" s="19" t="s">
        <v>45</v>
      </c>
      <c r="CZ15" s="20">
        <v>0</v>
      </c>
      <c r="DA15" s="20">
        <v>0</v>
      </c>
      <c r="DB15" s="20">
        <v>0</v>
      </c>
      <c r="DC15" s="21">
        <v>0</v>
      </c>
    </row>
    <row r="16" spans="1:107" ht="24" customHeight="1" thickBot="1" x14ac:dyDescent="0.3">
      <c r="A16" s="106" t="s">
        <v>286</v>
      </c>
      <c r="B16" s="106"/>
      <c r="C16" s="106"/>
      <c r="D16" s="106"/>
      <c r="E16" s="106"/>
      <c r="F16" s="106"/>
      <c r="G16" s="106"/>
      <c r="H16" s="107"/>
      <c r="I16" s="108" t="s">
        <v>278</v>
      </c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/>
      <c r="CL16" s="109"/>
      <c r="CM16" s="109"/>
      <c r="CN16" s="110" t="s">
        <v>287</v>
      </c>
      <c r="CO16" s="106"/>
      <c r="CP16" s="106"/>
      <c r="CQ16" s="106"/>
      <c r="CR16" s="106"/>
      <c r="CS16" s="106"/>
      <c r="CT16" s="106"/>
      <c r="CU16" s="107"/>
      <c r="CV16" s="15" t="s">
        <v>351</v>
      </c>
      <c r="CW16" s="19" t="s">
        <v>45</v>
      </c>
      <c r="CX16" s="19" t="s">
        <v>45</v>
      </c>
      <c r="CY16" s="19" t="s">
        <v>45</v>
      </c>
      <c r="CZ16" s="20">
        <v>0</v>
      </c>
      <c r="DA16" s="20">
        <v>0</v>
      </c>
      <c r="DB16" s="20">
        <v>0</v>
      </c>
      <c r="DC16" s="21">
        <v>0</v>
      </c>
    </row>
    <row r="17" spans="1:107" ht="24" customHeight="1" thickBot="1" x14ac:dyDescent="0.3">
      <c r="A17" s="106" t="s">
        <v>288</v>
      </c>
      <c r="B17" s="106"/>
      <c r="C17" s="106"/>
      <c r="D17" s="106"/>
      <c r="E17" s="106"/>
      <c r="F17" s="106"/>
      <c r="G17" s="106"/>
      <c r="H17" s="107"/>
      <c r="I17" s="108" t="s">
        <v>289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10" t="s">
        <v>290</v>
      </c>
      <c r="CO17" s="106"/>
      <c r="CP17" s="106"/>
      <c r="CQ17" s="106"/>
      <c r="CR17" s="106"/>
      <c r="CS17" s="106"/>
      <c r="CT17" s="106"/>
      <c r="CU17" s="107"/>
      <c r="CV17" s="15" t="s">
        <v>351</v>
      </c>
      <c r="CW17" s="19" t="s">
        <v>291</v>
      </c>
      <c r="CX17" s="19" t="s">
        <v>45</v>
      </c>
      <c r="CY17" s="19" t="s">
        <v>45</v>
      </c>
      <c r="CZ17" s="20">
        <v>0</v>
      </c>
      <c r="DA17" s="20">
        <v>0</v>
      </c>
      <c r="DB17" s="20">
        <v>0</v>
      </c>
      <c r="DC17" s="21">
        <v>0</v>
      </c>
    </row>
    <row r="18" spans="1:107" ht="24" customHeight="1" thickBot="1" x14ac:dyDescent="0.3">
      <c r="A18" s="106" t="s">
        <v>292</v>
      </c>
      <c r="B18" s="106"/>
      <c r="C18" s="106"/>
      <c r="D18" s="106"/>
      <c r="E18" s="106"/>
      <c r="F18" s="106"/>
      <c r="G18" s="106"/>
      <c r="H18" s="107"/>
      <c r="I18" s="108" t="s">
        <v>281</v>
      </c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/>
      <c r="CL18" s="109"/>
      <c r="CM18" s="109"/>
      <c r="CN18" s="110" t="s">
        <v>293</v>
      </c>
      <c r="CO18" s="106"/>
      <c r="CP18" s="106"/>
      <c r="CQ18" s="106"/>
      <c r="CR18" s="106"/>
      <c r="CS18" s="106"/>
      <c r="CT18" s="106"/>
      <c r="CU18" s="107"/>
      <c r="CV18" s="15" t="s">
        <v>351</v>
      </c>
      <c r="CW18" s="19" t="s">
        <v>45</v>
      </c>
      <c r="CX18" s="19" t="s">
        <v>45</v>
      </c>
      <c r="CY18" s="19" t="s">
        <v>45</v>
      </c>
      <c r="CZ18" s="20">
        <v>0</v>
      </c>
      <c r="DA18" s="20">
        <v>0</v>
      </c>
      <c r="DB18" s="20">
        <v>0</v>
      </c>
      <c r="DC18" s="21">
        <v>0</v>
      </c>
    </row>
    <row r="19" spans="1:107" ht="24" customHeight="1" thickBot="1" x14ac:dyDescent="0.3">
      <c r="A19" s="106" t="s">
        <v>294</v>
      </c>
      <c r="B19" s="106"/>
      <c r="C19" s="106"/>
      <c r="D19" s="106"/>
      <c r="E19" s="106"/>
      <c r="F19" s="106"/>
      <c r="G19" s="106"/>
      <c r="H19" s="107"/>
      <c r="I19" s="108" t="s">
        <v>295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10" t="s">
        <v>296</v>
      </c>
      <c r="CO19" s="106"/>
      <c r="CP19" s="106"/>
      <c r="CQ19" s="106"/>
      <c r="CR19" s="106"/>
      <c r="CS19" s="106"/>
      <c r="CT19" s="106"/>
      <c r="CU19" s="107"/>
      <c r="CV19" s="15" t="s">
        <v>351</v>
      </c>
      <c r="CW19" s="19" t="s">
        <v>45</v>
      </c>
      <c r="CX19" s="19" t="s">
        <v>45</v>
      </c>
      <c r="CY19" s="19" t="s">
        <v>45</v>
      </c>
      <c r="CZ19" s="20">
        <v>0</v>
      </c>
      <c r="DA19" s="20">
        <v>0</v>
      </c>
      <c r="DB19" s="20">
        <v>0</v>
      </c>
      <c r="DC19" s="21">
        <v>0</v>
      </c>
    </row>
    <row r="20" spans="1:107" ht="24" customHeight="1" thickBot="1" x14ac:dyDescent="0.3">
      <c r="A20" s="106" t="s">
        <v>297</v>
      </c>
      <c r="B20" s="106"/>
      <c r="C20" s="106"/>
      <c r="D20" s="106"/>
      <c r="E20" s="106"/>
      <c r="F20" s="106"/>
      <c r="G20" s="106"/>
      <c r="H20" s="107"/>
      <c r="I20" s="108" t="s">
        <v>298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10" t="s">
        <v>299</v>
      </c>
      <c r="CO20" s="106"/>
      <c r="CP20" s="106"/>
      <c r="CQ20" s="106"/>
      <c r="CR20" s="106"/>
      <c r="CS20" s="106"/>
      <c r="CT20" s="106"/>
      <c r="CU20" s="107"/>
      <c r="CV20" s="15" t="s">
        <v>351</v>
      </c>
      <c r="CW20" s="19" t="s">
        <v>45</v>
      </c>
      <c r="CX20" s="19" t="s">
        <v>45</v>
      </c>
      <c r="CY20" s="19" t="s">
        <v>45</v>
      </c>
      <c r="CZ20" s="20">
        <v>0</v>
      </c>
      <c r="DA20" s="20">
        <v>0</v>
      </c>
      <c r="DB20" s="20">
        <v>0</v>
      </c>
      <c r="DC20" s="21">
        <v>0</v>
      </c>
    </row>
    <row r="21" spans="1:107" ht="24" customHeight="1" thickBot="1" x14ac:dyDescent="0.3">
      <c r="A21" s="106" t="s">
        <v>300</v>
      </c>
      <c r="B21" s="106"/>
      <c r="C21" s="106"/>
      <c r="D21" s="106"/>
      <c r="E21" s="106"/>
      <c r="F21" s="106"/>
      <c r="G21" s="106"/>
      <c r="H21" s="107"/>
      <c r="I21" s="108" t="s">
        <v>278</v>
      </c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10" t="s">
        <v>301</v>
      </c>
      <c r="CO21" s="106"/>
      <c r="CP21" s="106"/>
      <c r="CQ21" s="106"/>
      <c r="CR21" s="106"/>
      <c r="CS21" s="106"/>
      <c r="CT21" s="106"/>
      <c r="CU21" s="107"/>
      <c r="CV21" s="15" t="s">
        <v>351</v>
      </c>
      <c r="CW21" s="19" t="s">
        <v>45</v>
      </c>
      <c r="CX21" s="19" t="s">
        <v>45</v>
      </c>
      <c r="CY21" s="19" t="s">
        <v>45</v>
      </c>
      <c r="CZ21" s="20">
        <v>0</v>
      </c>
      <c r="DA21" s="20">
        <v>0</v>
      </c>
      <c r="DB21" s="20">
        <v>0</v>
      </c>
      <c r="DC21" s="21">
        <v>0</v>
      </c>
    </row>
    <row r="22" spans="1:107" ht="24" customHeight="1" thickBot="1" x14ac:dyDescent="0.3">
      <c r="A22" s="106" t="s">
        <v>302</v>
      </c>
      <c r="B22" s="106"/>
      <c r="C22" s="106"/>
      <c r="D22" s="106"/>
      <c r="E22" s="106"/>
      <c r="F22" s="106"/>
      <c r="G22" s="106"/>
      <c r="H22" s="107"/>
      <c r="I22" s="108" t="s">
        <v>281</v>
      </c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10" t="s">
        <v>303</v>
      </c>
      <c r="CO22" s="106"/>
      <c r="CP22" s="106"/>
      <c r="CQ22" s="106"/>
      <c r="CR22" s="106"/>
      <c r="CS22" s="106"/>
      <c r="CT22" s="106"/>
      <c r="CU22" s="107"/>
      <c r="CV22" s="15" t="s">
        <v>351</v>
      </c>
      <c r="CW22" s="19" t="s">
        <v>45</v>
      </c>
      <c r="CX22" s="19" t="s">
        <v>45</v>
      </c>
      <c r="CY22" s="19" t="s">
        <v>45</v>
      </c>
      <c r="CZ22" s="20">
        <v>0</v>
      </c>
      <c r="DA22" s="20">
        <v>0</v>
      </c>
      <c r="DB22" s="20">
        <v>0</v>
      </c>
      <c r="DC22" s="21">
        <v>0</v>
      </c>
    </row>
    <row r="23" spans="1:107" ht="24" customHeight="1" thickBot="1" x14ac:dyDescent="0.3">
      <c r="A23" s="106" t="s">
        <v>304</v>
      </c>
      <c r="B23" s="106"/>
      <c r="C23" s="106"/>
      <c r="D23" s="106"/>
      <c r="E23" s="106"/>
      <c r="F23" s="106"/>
      <c r="G23" s="106"/>
      <c r="H23" s="107"/>
      <c r="I23" s="108" t="s">
        <v>305</v>
      </c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10" t="s">
        <v>306</v>
      </c>
      <c r="CO23" s="106"/>
      <c r="CP23" s="106"/>
      <c r="CQ23" s="106"/>
      <c r="CR23" s="106"/>
      <c r="CS23" s="106"/>
      <c r="CT23" s="106"/>
      <c r="CU23" s="107"/>
      <c r="CV23" s="15" t="s">
        <v>351</v>
      </c>
      <c r="CW23" s="19" t="s">
        <v>45</v>
      </c>
      <c r="CX23" s="19" t="s">
        <v>45</v>
      </c>
      <c r="CY23" s="19" t="s">
        <v>45</v>
      </c>
      <c r="CZ23" s="20">
        <f>CZ24</f>
        <v>2683734.21</v>
      </c>
      <c r="DA23" s="20">
        <f>DA24</f>
        <v>1622884</v>
      </c>
      <c r="DB23" s="20">
        <f>DB24</f>
        <v>1606967</v>
      </c>
      <c r="DC23" s="21">
        <v>0</v>
      </c>
    </row>
    <row r="24" spans="1:107" ht="24" customHeight="1" thickBot="1" x14ac:dyDescent="0.3">
      <c r="A24" s="106" t="s">
        <v>307</v>
      </c>
      <c r="B24" s="106"/>
      <c r="C24" s="106"/>
      <c r="D24" s="106"/>
      <c r="E24" s="106"/>
      <c r="F24" s="106"/>
      <c r="G24" s="106"/>
      <c r="H24" s="107"/>
      <c r="I24" s="108" t="s">
        <v>278</v>
      </c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10" t="s">
        <v>308</v>
      </c>
      <c r="CO24" s="106"/>
      <c r="CP24" s="106"/>
      <c r="CQ24" s="106"/>
      <c r="CR24" s="106"/>
      <c r="CS24" s="106"/>
      <c r="CT24" s="106"/>
      <c r="CU24" s="107"/>
      <c r="CV24" s="15" t="s">
        <v>351</v>
      </c>
      <c r="CW24" s="19" t="s">
        <v>45</v>
      </c>
      <c r="CX24" s="19" t="s">
        <v>45</v>
      </c>
      <c r="CY24" s="19" t="s">
        <v>45</v>
      </c>
      <c r="CZ24" s="20">
        <f>2408734.21+275000</f>
        <v>2683734.21</v>
      </c>
      <c r="DA24" s="20">
        <v>1622884</v>
      </c>
      <c r="DB24" s="20">
        <v>1606967</v>
      </c>
      <c r="DC24" s="21">
        <v>0</v>
      </c>
    </row>
    <row r="25" spans="1:107" ht="24" customHeight="1" thickBot="1" x14ac:dyDescent="0.3">
      <c r="A25" s="106" t="s">
        <v>309</v>
      </c>
      <c r="B25" s="106"/>
      <c r="C25" s="106"/>
      <c r="D25" s="106"/>
      <c r="E25" s="106"/>
      <c r="F25" s="106"/>
      <c r="G25" s="106"/>
      <c r="H25" s="107"/>
      <c r="I25" s="108" t="s">
        <v>281</v>
      </c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10" t="s">
        <v>310</v>
      </c>
      <c r="CO25" s="106"/>
      <c r="CP25" s="106"/>
      <c r="CQ25" s="106"/>
      <c r="CR25" s="106"/>
      <c r="CS25" s="106"/>
      <c r="CT25" s="106"/>
      <c r="CU25" s="107"/>
      <c r="CV25" s="15" t="s">
        <v>351</v>
      </c>
      <c r="CW25" s="19" t="s">
        <v>45</v>
      </c>
      <c r="CX25" s="19" t="s">
        <v>45</v>
      </c>
      <c r="CY25" s="19" t="s">
        <v>45</v>
      </c>
      <c r="CZ25" s="20">
        <v>0</v>
      </c>
      <c r="DA25" s="20">
        <v>0</v>
      </c>
      <c r="DB25" s="20">
        <v>0</v>
      </c>
      <c r="DC25" s="21">
        <v>0</v>
      </c>
    </row>
    <row r="26" spans="1:107" ht="24" customHeight="1" thickBot="1" x14ac:dyDescent="0.3">
      <c r="A26" s="106" t="s">
        <v>311</v>
      </c>
      <c r="B26" s="106"/>
      <c r="C26" s="106"/>
      <c r="D26" s="106"/>
      <c r="E26" s="106"/>
      <c r="F26" s="106"/>
      <c r="G26" s="106"/>
      <c r="H26" s="107"/>
      <c r="I26" s="108" t="s">
        <v>312</v>
      </c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10" t="s">
        <v>313</v>
      </c>
      <c r="CO26" s="106"/>
      <c r="CP26" s="106"/>
      <c r="CQ26" s="106"/>
      <c r="CR26" s="106"/>
      <c r="CS26" s="106"/>
      <c r="CT26" s="106"/>
      <c r="CU26" s="107"/>
      <c r="CV26" s="15" t="s">
        <v>351</v>
      </c>
      <c r="CW26" s="19" t="s">
        <v>45</v>
      </c>
      <c r="CX26" s="19" t="s">
        <v>45</v>
      </c>
      <c r="CY26" s="19" t="s">
        <v>45</v>
      </c>
      <c r="CZ26" s="20">
        <f>CZ7</f>
        <v>5348405.84</v>
      </c>
      <c r="DA26" s="20">
        <f>DA7</f>
        <v>4827511</v>
      </c>
      <c r="DB26" s="20">
        <f>DB7</f>
        <v>4930721</v>
      </c>
      <c r="DC26" s="21">
        <v>0</v>
      </c>
    </row>
    <row r="27" spans="1:107" ht="24" customHeight="1" thickBot="1" x14ac:dyDescent="0.3">
      <c r="A27" s="106" t="s">
        <v>314</v>
      </c>
      <c r="B27" s="106"/>
      <c r="C27" s="106"/>
      <c r="D27" s="106"/>
      <c r="E27" s="106"/>
      <c r="F27" s="106"/>
      <c r="G27" s="106"/>
      <c r="H27" s="107"/>
      <c r="I27" s="108" t="s">
        <v>315</v>
      </c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10" t="s">
        <v>316</v>
      </c>
      <c r="CO27" s="106"/>
      <c r="CP27" s="106"/>
      <c r="CQ27" s="106"/>
      <c r="CR27" s="106"/>
      <c r="CS27" s="106"/>
      <c r="CT27" s="106"/>
      <c r="CU27" s="107"/>
      <c r="CV27" s="15" t="s">
        <v>351</v>
      </c>
      <c r="CW27" s="19" t="s">
        <v>45</v>
      </c>
      <c r="CX27" s="19" t="s">
        <v>45</v>
      </c>
      <c r="CY27" s="19" t="s">
        <v>45</v>
      </c>
      <c r="CZ27" s="20">
        <f>CZ7</f>
        <v>5348405.84</v>
      </c>
      <c r="DA27" s="20">
        <f>DA7</f>
        <v>4827511</v>
      </c>
      <c r="DB27" s="20">
        <f>DB7</f>
        <v>4930721</v>
      </c>
      <c r="DC27" s="21">
        <v>0</v>
      </c>
    </row>
    <row r="28" spans="1:107" ht="24" customHeight="1" thickBot="1" x14ac:dyDescent="0.3">
      <c r="A28" s="106" t="s">
        <v>317</v>
      </c>
      <c r="B28" s="106"/>
      <c r="C28" s="106"/>
      <c r="D28" s="106"/>
      <c r="E28" s="106"/>
      <c r="F28" s="106"/>
      <c r="G28" s="106"/>
      <c r="H28" s="107"/>
      <c r="I28" s="108" t="s">
        <v>318</v>
      </c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9"/>
      <c r="CM28" s="109"/>
      <c r="CN28" s="110" t="s">
        <v>319</v>
      </c>
      <c r="CO28" s="106"/>
      <c r="CP28" s="106"/>
      <c r="CQ28" s="106"/>
      <c r="CR28" s="106"/>
      <c r="CS28" s="106"/>
      <c r="CT28" s="106"/>
      <c r="CU28" s="107"/>
      <c r="CV28" s="15" t="s">
        <v>351</v>
      </c>
      <c r="CW28" s="19" t="s">
        <v>45</v>
      </c>
      <c r="CX28" s="19" t="s">
        <v>45</v>
      </c>
      <c r="CY28" s="19" t="s">
        <v>45</v>
      </c>
      <c r="CZ28" s="20">
        <v>0</v>
      </c>
      <c r="DA28" s="20">
        <v>0</v>
      </c>
      <c r="DB28" s="20">
        <v>0</v>
      </c>
      <c r="DC28" s="21">
        <v>0</v>
      </c>
    </row>
    <row r="29" spans="1:107" ht="24" customHeight="1" x14ac:dyDescent="0.25">
      <c r="A29" s="106" t="s">
        <v>320</v>
      </c>
      <c r="B29" s="106"/>
      <c r="C29" s="106"/>
      <c r="D29" s="106"/>
      <c r="E29" s="106"/>
      <c r="F29" s="106"/>
      <c r="G29" s="106"/>
      <c r="H29" s="107"/>
      <c r="I29" s="108" t="s">
        <v>315</v>
      </c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109"/>
      <c r="BR29" s="109"/>
      <c r="BS29" s="109"/>
      <c r="BT29" s="109"/>
      <c r="BU29" s="109"/>
      <c r="BV29" s="109"/>
      <c r="BW29" s="109"/>
      <c r="BX29" s="109"/>
      <c r="BY29" s="109"/>
      <c r="BZ29" s="109"/>
      <c r="CA29" s="109"/>
      <c r="CB29" s="109"/>
      <c r="CC29" s="109"/>
      <c r="CD29" s="109"/>
      <c r="CE29" s="109"/>
      <c r="CF29" s="109"/>
      <c r="CG29" s="109"/>
      <c r="CH29" s="109"/>
      <c r="CI29" s="109"/>
      <c r="CJ29" s="109"/>
      <c r="CK29" s="109"/>
      <c r="CL29" s="109"/>
      <c r="CM29" s="109"/>
      <c r="CN29" s="110" t="s">
        <v>321</v>
      </c>
      <c r="CO29" s="106"/>
      <c r="CP29" s="106"/>
      <c r="CQ29" s="106"/>
      <c r="CR29" s="106"/>
      <c r="CS29" s="106"/>
      <c r="CT29" s="106"/>
      <c r="CU29" s="107"/>
      <c r="CV29" s="15" t="s">
        <v>351</v>
      </c>
      <c r="CW29" s="19" t="s">
        <v>45</v>
      </c>
      <c r="CX29" s="19" t="s">
        <v>45</v>
      </c>
      <c r="CY29" s="19" t="s">
        <v>45</v>
      </c>
      <c r="CZ29" s="20">
        <v>0</v>
      </c>
      <c r="DA29" s="20">
        <v>0</v>
      </c>
      <c r="DB29" s="20">
        <v>0</v>
      </c>
      <c r="DC29" s="21">
        <v>0</v>
      </c>
    </row>
    <row r="30" spans="1:107" ht="15" x14ac:dyDescent="0.25"/>
    <row r="31" spans="1:107" ht="10.15" customHeight="1" x14ac:dyDescent="0.25">
      <c r="I31" s="1" t="s">
        <v>322</v>
      </c>
    </row>
    <row r="32" spans="1:107" ht="10.15" customHeight="1" x14ac:dyDescent="0.25">
      <c r="I32" s="1" t="s">
        <v>323</v>
      </c>
      <c r="AQ32" s="112" t="s">
        <v>342</v>
      </c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K32" s="112"/>
      <c r="BL32" s="112"/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Y32" s="112" t="s">
        <v>343</v>
      </c>
      <c r="BZ32" s="112"/>
      <c r="CA32" s="112"/>
      <c r="CB32" s="112"/>
      <c r="CC32" s="112"/>
      <c r="CD32" s="112"/>
      <c r="CE32" s="112"/>
      <c r="CF32" s="112"/>
      <c r="CG32" s="112"/>
      <c r="CH32" s="112"/>
      <c r="CI32" s="112"/>
      <c r="CJ32" s="112"/>
      <c r="CK32" s="112"/>
      <c r="CL32" s="112"/>
      <c r="CM32" s="112"/>
      <c r="CN32" s="112"/>
      <c r="CO32" s="112"/>
      <c r="CP32" s="112"/>
      <c r="CQ32" s="112"/>
      <c r="CR32" s="112"/>
    </row>
    <row r="33" spans="9:99" ht="7.9" customHeight="1" x14ac:dyDescent="0.25">
      <c r="AQ33" s="111" t="s">
        <v>324</v>
      </c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K33" s="111" t="s">
        <v>325</v>
      </c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Y33" s="111" t="s">
        <v>4</v>
      </c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</row>
    <row r="34" spans="9:99" ht="3" customHeight="1" x14ac:dyDescent="0.25"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</row>
    <row r="35" spans="9:99" ht="45" customHeight="1" x14ac:dyDescent="0.25">
      <c r="I35" s="1" t="s">
        <v>326</v>
      </c>
      <c r="AM35" s="113" t="s">
        <v>339</v>
      </c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G35" s="112" t="s">
        <v>340</v>
      </c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CA35" s="102" t="s">
        <v>341</v>
      </c>
      <c r="CB35" s="102"/>
      <c r="CC35" s="102"/>
      <c r="CD35" s="102"/>
      <c r="CE35" s="102"/>
      <c r="CF35" s="102"/>
      <c r="CG35" s="102"/>
      <c r="CH35" s="102"/>
      <c r="CI35" s="102"/>
      <c r="CJ35" s="102"/>
      <c r="CK35" s="102"/>
      <c r="CL35" s="102"/>
      <c r="CM35" s="102"/>
      <c r="CN35" s="102"/>
      <c r="CO35" s="102"/>
      <c r="CP35" s="102"/>
      <c r="CQ35" s="102"/>
      <c r="CR35" s="102"/>
    </row>
    <row r="36" spans="9:99" ht="7.9" customHeight="1" x14ac:dyDescent="0.25">
      <c r="AM36" s="111" t="s">
        <v>324</v>
      </c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G36" s="111" t="s">
        <v>327</v>
      </c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CA36" s="111" t="s">
        <v>328</v>
      </c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</row>
    <row r="37" spans="9:99" ht="3" customHeight="1" x14ac:dyDescent="0.25"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</row>
    <row r="38" spans="9:99" ht="13.15" customHeight="1" x14ac:dyDescent="0.25">
      <c r="I38" s="101" t="s">
        <v>329</v>
      </c>
      <c r="J38" s="101"/>
      <c r="K38" s="102" t="s">
        <v>352</v>
      </c>
      <c r="L38" s="102"/>
      <c r="M38" s="102"/>
      <c r="N38" s="103" t="s">
        <v>329</v>
      </c>
      <c r="O38" s="103"/>
      <c r="Q38" s="102" t="s">
        <v>356</v>
      </c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5"/>
      <c r="AG38" s="104">
        <v>2026</v>
      </c>
      <c r="AH38" s="105"/>
      <c r="AI38" s="105"/>
      <c r="AJ38" s="105"/>
      <c r="AK38" s="105"/>
      <c r="AL38" s="1" t="s">
        <v>330</v>
      </c>
    </row>
    <row r="39" spans="9:99" ht="10.9" customHeight="1" x14ac:dyDescent="0.25"/>
    <row r="41" spans="9:99" ht="18" customHeight="1" x14ac:dyDescent="0.25">
      <c r="K41" s="114" t="s">
        <v>332</v>
      </c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4"/>
      <c r="CQ41" s="114"/>
      <c r="CR41" s="114"/>
      <c r="CS41" s="114"/>
    </row>
    <row r="42" spans="9:99" ht="10.15" customHeight="1" x14ac:dyDescent="0.25">
      <c r="M42" s="115" t="s">
        <v>331</v>
      </c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115"/>
      <c r="BM42" s="115"/>
      <c r="BN42" s="115"/>
      <c r="BO42" s="115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5"/>
      <c r="CA42" s="115"/>
      <c r="CB42" s="115"/>
      <c r="CC42" s="115"/>
      <c r="CD42" s="115"/>
      <c r="CE42" s="115"/>
      <c r="CF42" s="115"/>
      <c r="CG42" s="115"/>
      <c r="CH42" s="115"/>
      <c r="CI42" s="115"/>
      <c r="CJ42" s="115"/>
      <c r="CK42" s="115"/>
      <c r="CL42" s="115"/>
      <c r="CM42" s="115"/>
      <c r="CN42" s="115"/>
      <c r="CO42" s="115"/>
    </row>
    <row r="43" spans="9:99" ht="10.15" customHeight="1" x14ac:dyDescent="0.25"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  <c r="CB43" s="115"/>
      <c r="CC43" s="115"/>
      <c r="CD43" s="115"/>
      <c r="CE43" s="115"/>
      <c r="CF43" s="115"/>
      <c r="CG43" s="115"/>
      <c r="CH43" s="115"/>
      <c r="CI43" s="115"/>
      <c r="CJ43" s="115"/>
      <c r="CK43" s="115"/>
      <c r="CL43" s="115"/>
      <c r="CM43" s="115"/>
      <c r="CN43" s="115"/>
      <c r="CO43" s="115"/>
    </row>
    <row r="44" spans="9:99" ht="10.15" customHeight="1" x14ac:dyDescent="0.25">
      <c r="M44" s="116" t="s">
        <v>333</v>
      </c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</row>
    <row r="45" spans="9:99" ht="10.15" customHeight="1" x14ac:dyDescent="0.25"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</row>
    <row r="46" spans="9:99" ht="9.75" hidden="1" customHeight="1" x14ac:dyDescent="0.25"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</row>
    <row r="47" spans="9:99" ht="9.75" hidden="1" customHeight="1" x14ac:dyDescent="0.25"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</row>
    <row r="48" spans="9:99" ht="9.75" hidden="1" customHeight="1" x14ac:dyDescent="0.25"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</row>
    <row r="49" spans="11:99" ht="9.75" hidden="1" customHeight="1" x14ac:dyDescent="0.25"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</row>
    <row r="50" spans="11:99" ht="9.75" hidden="1" customHeight="1" x14ac:dyDescent="0.25"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</row>
    <row r="51" spans="11:99" ht="9.75" hidden="1" customHeight="1" x14ac:dyDescent="0.25"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</row>
    <row r="53" spans="11:99" ht="10.15" customHeight="1" x14ac:dyDescent="0.25">
      <c r="Q53" s="75"/>
      <c r="R53" s="66" t="s">
        <v>334</v>
      </c>
      <c r="S53" s="67"/>
      <c r="T53" s="67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9"/>
      <c r="AQ53" s="69"/>
      <c r="AR53" s="69"/>
      <c r="AS53" s="68"/>
      <c r="AT53" s="68"/>
      <c r="AU53" s="68"/>
      <c r="AV53" s="68"/>
      <c r="AW53" s="68"/>
      <c r="AX53" s="68"/>
      <c r="AY53" s="69"/>
      <c r="AZ53" s="70" t="s">
        <v>347</v>
      </c>
      <c r="BA53" s="70"/>
      <c r="BB53" s="71"/>
      <c r="BC53" s="71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</row>
    <row r="54" spans="11:99" ht="10.15" customHeight="1" x14ac:dyDescent="0.25">
      <c r="K54" s="68"/>
      <c r="L54" s="68"/>
      <c r="M54" s="68"/>
      <c r="N54" s="68"/>
      <c r="O54" s="68"/>
      <c r="P54" s="67" t="s">
        <v>335</v>
      </c>
      <c r="Q54" s="67"/>
      <c r="R54" s="67"/>
      <c r="S54" s="67"/>
      <c r="T54" s="67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</row>
    <row r="55" spans="11:99" ht="10.15" customHeight="1" x14ac:dyDescent="0.25">
      <c r="P55" s="72"/>
      <c r="Q55" s="67"/>
      <c r="R55" s="67"/>
      <c r="S55" s="67"/>
      <c r="T55" s="67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</row>
    <row r="56" spans="11:99" ht="5.25" customHeight="1" x14ac:dyDescent="0.25"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</row>
    <row r="57" spans="11:99" ht="9.75" hidden="1" customHeight="1" x14ac:dyDescent="0.25"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</row>
    <row r="58" spans="11:99" ht="10.15" customHeight="1" x14ac:dyDescent="0.25">
      <c r="Q58" s="117" t="s">
        <v>357</v>
      </c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/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/>
      <c r="CL58" s="117"/>
      <c r="CM58" s="117"/>
      <c r="CN58" s="117"/>
    </row>
    <row r="59" spans="11:99" ht="10.15" customHeight="1" x14ac:dyDescent="0.25"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/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/>
      <c r="CL59" s="117"/>
      <c r="CM59" s="117"/>
      <c r="CN59" s="117"/>
    </row>
  </sheetData>
  <mergeCells count="103">
    <mergeCell ref="K41:CS41"/>
    <mergeCell ref="M42:CO43"/>
    <mergeCell ref="M44:CU51"/>
    <mergeCell ref="Q58:CN59"/>
    <mergeCell ref="A6:H6"/>
    <mergeCell ref="I6:CM6"/>
    <mergeCell ref="CN6:CU6"/>
    <mergeCell ref="B1:DC1"/>
    <mergeCell ref="A3:H5"/>
    <mergeCell ref="I3:CM5"/>
    <mergeCell ref="CN3:CU5"/>
    <mergeCell ref="CX3:CX5"/>
    <mergeCell ref="CZ3:DC3"/>
    <mergeCell ref="DC4:DC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CY3:CY5"/>
    <mergeCell ref="I38:J38"/>
    <mergeCell ref="K38:M38"/>
    <mergeCell ref="N38:O38"/>
    <mergeCell ref="Q38:AE38"/>
    <mergeCell ref="AG38:AK38"/>
    <mergeCell ref="A28:H28"/>
    <mergeCell ref="I28:CM28"/>
    <mergeCell ref="CN28:CU28"/>
    <mergeCell ref="A29:H29"/>
    <mergeCell ref="I29:CM29"/>
    <mergeCell ref="CN29:CU29"/>
    <mergeCell ref="AM36:BD36"/>
    <mergeCell ref="BG36:BX36"/>
    <mergeCell ref="CA36:CR36"/>
    <mergeCell ref="AQ32:BH32"/>
    <mergeCell ref="BK32:BV32"/>
    <mergeCell ref="BY32:CR32"/>
    <mergeCell ref="AQ33:BH33"/>
    <mergeCell ref="BK33:BV33"/>
    <mergeCell ref="BY33:CR33"/>
    <mergeCell ref="AM35:BD35"/>
    <mergeCell ref="BG35:BX35"/>
    <mergeCell ref="CA35:CR35"/>
  </mergeCells>
  <pageMargins left="0.59055118110236227" right="0.51181102362204722" top="0.78740157480314965" bottom="0.31496062992125984" header="0.19685039370078741" footer="0.19685039370078741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rep:2.55.0.442</dc:description>
  <cp:lastModifiedBy>Пользователь Windows</cp:lastModifiedBy>
  <cp:lastPrinted>2026-04-14T11:58:49Z</cp:lastPrinted>
  <dcterms:created xsi:type="dcterms:W3CDTF">2023-01-18T15:56:25Z</dcterms:created>
  <dcterms:modified xsi:type="dcterms:W3CDTF">2026-07-20T11:17:56Z</dcterms:modified>
</cp:coreProperties>
</file>